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2025\Cuadros de Ejecución\"/>
    </mc:Choice>
  </mc:AlternateContent>
  <bookViews>
    <workbookView xWindow="0" yWindow="0" windowWidth="23040" windowHeight="8775"/>
  </bookViews>
  <sheets>
    <sheet name="EJECUCION x OBJETO" sheetId="4" r:id="rId1"/>
  </sheets>
  <calcPr calcId="162913"/>
</workbook>
</file>

<file path=xl/calcChain.xml><?xml version="1.0" encoding="utf-8"?>
<calcChain xmlns="http://schemas.openxmlformats.org/spreadsheetml/2006/main">
  <c r="J218" i="4" l="1"/>
  <c r="H218" i="4"/>
  <c r="J32" i="4"/>
  <c r="H32" i="4"/>
  <c r="I229" i="4" l="1"/>
  <c r="G229" i="4"/>
  <c r="F229" i="4"/>
  <c r="E229" i="4"/>
  <c r="D229" i="4"/>
  <c r="C229" i="4"/>
  <c r="J233" i="4"/>
  <c r="H233" i="4"/>
  <c r="J52" i="4"/>
  <c r="H52" i="4"/>
  <c r="J232" i="4" l="1"/>
  <c r="H232" i="4"/>
  <c r="I130" i="4"/>
  <c r="G130" i="4"/>
  <c r="F130" i="4"/>
  <c r="E130" i="4"/>
  <c r="D130" i="4"/>
  <c r="C130" i="4"/>
  <c r="J136" i="4"/>
  <c r="H136" i="4"/>
  <c r="J135" i="4"/>
  <c r="H135" i="4"/>
  <c r="J134" i="4"/>
  <c r="H134" i="4"/>
  <c r="J133" i="4"/>
  <c r="H133" i="4"/>
  <c r="J107" i="4" l="1"/>
  <c r="H107" i="4"/>
  <c r="J187" i="4" l="1"/>
  <c r="H187" i="4"/>
  <c r="I163" i="4"/>
  <c r="G163" i="4"/>
  <c r="F163" i="4"/>
  <c r="E163" i="4"/>
  <c r="D163" i="4"/>
  <c r="C163" i="4"/>
  <c r="J174" i="4"/>
  <c r="H174" i="4"/>
  <c r="J191" i="4" l="1"/>
  <c r="H191" i="4"/>
  <c r="J123" i="4"/>
  <c r="H123" i="4"/>
  <c r="J35" i="4"/>
  <c r="H35" i="4"/>
  <c r="J61" i="4" l="1"/>
  <c r="H61" i="4"/>
  <c r="I213" i="4"/>
  <c r="G213" i="4"/>
  <c r="F213" i="4"/>
  <c r="E213" i="4"/>
  <c r="D213" i="4"/>
  <c r="C213" i="4"/>
  <c r="J227" i="4"/>
  <c r="H227" i="4"/>
  <c r="I176" i="4"/>
  <c r="G176" i="4"/>
  <c r="F176" i="4"/>
  <c r="E176" i="4"/>
  <c r="D176" i="4"/>
  <c r="C176" i="4"/>
  <c r="J211" i="4"/>
  <c r="H211" i="4"/>
  <c r="J210" i="4"/>
  <c r="H210" i="4"/>
  <c r="J209" i="4"/>
  <c r="H209" i="4"/>
  <c r="J208" i="4"/>
  <c r="H208" i="4"/>
  <c r="J200" i="4"/>
  <c r="H200" i="4"/>
  <c r="J194" i="4"/>
  <c r="H194" i="4"/>
  <c r="J190" i="4"/>
  <c r="H190" i="4"/>
  <c r="J184" i="4"/>
  <c r="H184" i="4"/>
  <c r="J182" i="4"/>
  <c r="H182" i="4"/>
  <c r="J180" i="4"/>
  <c r="H180" i="4"/>
  <c r="I41" i="4"/>
  <c r="G41" i="4"/>
  <c r="F41" i="4"/>
  <c r="E41" i="4"/>
  <c r="D41" i="4"/>
  <c r="C41" i="4"/>
  <c r="J76" i="4"/>
  <c r="H76" i="4"/>
  <c r="J75" i="4"/>
  <c r="H75" i="4"/>
  <c r="J38" i="4"/>
  <c r="H38" i="4"/>
  <c r="J37" i="4"/>
  <c r="H37" i="4"/>
  <c r="J237" i="4"/>
  <c r="J235" i="4" s="1"/>
  <c r="H237" i="4"/>
  <c r="H235" i="4" s="1"/>
  <c r="I235" i="4"/>
  <c r="G235" i="4"/>
  <c r="F235" i="4"/>
  <c r="E235" i="4"/>
  <c r="D235" i="4"/>
  <c r="C235" i="4"/>
  <c r="J231" i="4"/>
  <c r="J229" i="4" s="1"/>
  <c r="H231" i="4"/>
  <c r="H229" i="4" s="1"/>
  <c r="J226" i="4"/>
  <c r="H226" i="4"/>
  <c r="J225" i="4"/>
  <c r="H225" i="4"/>
  <c r="J224" i="4"/>
  <c r="H224" i="4"/>
  <c r="J223" i="4"/>
  <c r="H223" i="4"/>
  <c r="J222" i="4"/>
  <c r="H222" i="4"/>
  <c r="J221" i="4"/>
  <c r="H221" i="4"/>
  <c r="J220" i="4"/>
  <c r="H220" i="4"/>
  <c r="J219" i="4"/>
  <c r="H219" i="4"/>
  <c r="J217" i="4"/>
  <c r="H217" i="4"/>
  <c r="J216" i="4"/>
  <c r="H216" i="4"/>
  <c r="J215" i="4"/>
  <c r="H215" i="4"/>
  <c r="J207" i="4"/>
  <c r="H207" i="4"/>
  <c r="J206" i="4"/>
  <c r="H206" i="4"/>
  <c r="J205" i="4"/>
  <c r="H205" i="4"/>
  <c r="J204" i="4"/>
  <c r="H204" i="4"/>
  <c r="J203" i="4"/>
  <c r="H203" i="4"/>
  <c r="J202" i="4"/>
  <c r="H202" i="4"/>
  <c r="J201" i="4"/>
  <c r="H201" i="4"/>
  <c r="J199" i="4"/>
  <c r="H199" i="4"/>
  <c r="J198" i="4"/>
  <c r="H198" i="4"/>
  <c r="J197" i="4"/>
  <c r="H197" i="4"/>
  <c r="J196" i="4"/>
  <c r="H196" i="4"/>
  <c r="J195" i="4"/>
  <c r="H195" i="4"/>
  <c r="J193" i="4"/>
  <c r="H193" i="4"/>
  <c r="J192" i="4"/>
  <c r="H192" i="4"/>
  <c r="J189" i="4"/>
  <c r="H189" i="4"/>
  <c r="J188" i="4"/>
  <c r="H188" i="4"/>
  <c r="J186" i="4"/>
  <c r="H186" i="4"/>
  <c r="J185" i="4"/>
  <c r="H185" i="4"/>
  <c r="J183" i="4"/>
  <c r="H183" i="4"/>
  <c r="J181" i="4"/>
  <c r="H181" i="4"/>
  <c r="J179" i="4"/>
  <c r="H179" i="4"/>
  <c r="J178" i="4"/>
  <c r="H178" i="4"/>
  <c r="J173" i="4"/>
  <c r="H173" i="4"/>
  <c r="J172" i="4"/>
  <c r="H172" i="4"/>
  <c r="J171" i="4"/>
  <c r="H171" i="4"/>
  <c r="J170" i="4"/>
  <c r="H170" i="4"/>
  <c r="J169" i="4"/>
  <c r="H169" i="4"/>
  <c r="J168" i="4"/>
  <c r="H168" i="4"/>
  <c r="J167" i="4"/>
  <c r="H167" i="4"/>
  <c r="J166" i="4"/>
  <c r="H166" i="4"/>
  <c r="J165" i="4"/>
  <c r="H165" i="4"/>
  <c r="J161" i="4"/>
  <c r="H161" i="4"/>
  <c r="J160" i="4"/>
  <c r="H160" i="4"/>
  <c r="J159" i="4"/>
  <c r="H159" i="4"/>
  <c r="J158" i="4"/>
  <c r="H158" i="4"/>
  <c r="J157" i="4"/>
  <c r="H157" i="4"/>
  <c r="J156" i="4"/>
  <c r="H156" i="4"/>
  <c r="I154" i="4"/>
  <c r="G154" i="4"/>
  <c r="F154" i="4"/>
  <c r="E154" i="4"/>
  <c r="D154" i="4"/>
  <c r="C154" i="4"/>
  <c r="J149" i="4"/>
  <c r="H149" i="4"/>
  <c r="J148" i="4"/>
  <c r="H148" i="4"/>
  <c r="J147" i="4"/>
  <c r="H147" i="4"/>
  <c r="J146" i="4"/>
  <c r="H146" i="4"/>
  <c r="J145" i="4"/>
  <c r="H145" i="4"/>
  <c r="J144" i="4"/>
  <c r="H144" i="4"/>
  <c r="I142" i="4"/>
  <c r="G142" i="4"/>
  <c r="F142" i="4"/>
  <c r="E142" i="4"/>
  <c r="D142" i="4"/>
  <c r="C142" i="4"/>
  <c r="J140" i="4"/>
  <c r="J138" i="4" s="1"/>
  <c r="H140" i="4"/>
  <c r="H138" i="4" s="1"/>
  <c r="I138" i="4"/>
  <c r="G138" i="4"/>
  <c r="F138" i="4"/>
  <c r="E138" i="4"/>
  <c r="D138" i="4"/>
  <c r="C138" i="4"/>
  <c r="J132" i="4"/>
  <c r="J130" i="4" s="1"/>
  <c r="H132" i="4"/>
  <c r="H130" i="4" s="1"/>
  <c r="J128" i="4"/>
  <c r="H128" i="4"/>
  <c r="J127" i="4"/>
  <c r="H127" i="4"/>
  <c r="J126" i="4"/>
  <c r="H126" i="4"/>
  <c r="J125" i="4"/>
  <c r="H125" i="4"/>
  <c r="J124" i="4"/>
  <c r="H124" i="4"/>
  <c r="J122" i="4"/>
  <c r="H122" i="4"/>
  <c r="J121" i="4"/>
  <c r="H121" i="4"/>
  <c r="J120" i="4"/>
  <c r="H120" i="4"/>
  <c r="J119" i="4"/>
  <c r="H119" i="4"/>
  <c r="J118" i="4"/>
  <c r="H118" i="4"/>
  <c r="J117" i="4"/>
  <c r="H117" i="4"/>
  <c r="J116" i="4"/>
  <c r="H116" i="4"/>
  <c r="J115" i="4"/>
  <c r="H115" i="4"/>
  <c r="J114" i="4"/>
  <c r="H114" i="4"/>
  <c r="J113" i="4"/>
  <c r="H113" i="4"/>
  <c r="J112" i="4"/>
  <c r="H112" i="4"/>
  <c r="J111" i="4"/>
  <c r="H111" i="4"/>
  <c r="J110" i="4"/>
  <c r="H110" i="4"/>
  <c r="J109" i="4"/>
  <c r="H109" i="4"/>
  <c r="J108" i="4"/>
  <c r="H108" i="4"/>
  <c r="J106" i="4"/>
  <c r="H106" i="4"/>
  <c r="J105" i="4"/>
  <c r="H105" i="4"/>
  <c r="J104" i="4"/>
  <c r="H104" i="4"/>
  <c r="J103" i="4"/>
  <c r="H103" i="4"/>
  <c r="J102" i="4"/>
  <c r="H102" i="4"/>
  <c r="J101" i="4"/>
  <c r="H101" i="4"/>
  <c r="J100" i="4"/>
  <c r="H100" i="4"/>
  <c r="J99" i="4"/>
  <c r="H99" i="4"/>
  <c r="J98" i="4"/>
  <c r="H98" i="4"/>
  <c r="J97" i="4"/>
  <c r="H97" i="4"/>
  <c r="J96" i="4"/>
  <c r="H96" i="4"/>
  <c r="J95" i="4"/>
  <c r="H95" i="4"/>
  <c r="J94" i="4"/>
  <c r="H94" i="4"/>
  <c r="J93" i="4"/>
  <c r="H93" i="4"/>
  <c r="J92" i="4"/>
  <c r="H92" i="4"/>
  <c r="J91" i="4"/>
  <c r="H91" i="4"/>
  <c r="J90" i="4"/>
  <c r="H90" i="4"/>
  <c r="J89" i="4"/>
  <c r="H89" i="4"/>
  <c r="J88" i="4"/>
  <c r="H88" i="4"/>
  <c r="J87" i="4"/>
  <c r="H87" i="4"/>
  <c r="J86" i="4"/>
  <c r="H86" i="4"/>
  <c r="J85" i="4"/>
  <c r="H85" i="4"/>
  <c r="J84" i="4"/>
  <c r="H84" i="4"/>
  <c r="J83" i="4"/>
  <c r="H83" i="4"/>
  <c r="J82" i="4"/>
  <c r="H82" i="4"/>
  <c r="J81" i="4"/>
  <c r="H81" i="4"/>
  <c r="J80" i="4"/>
  <c r="H80" i="4"/>
  <c r="I78" i="4"/>
  <c r="G78" i="4"/>
  <c r="F78" i="4"/>
  <c r="E78" i="4"/>
  <c r="D78" i="4"/>
  <c r="C78" i="4"/>
  <c r="J74" i="4"/>
  <c r="H74" i="4"/>
  <c r="J73" i="4"/>
  <c r="H73" i="4"/>
  <c r="J72" i="4"/>
  <c r="H72" i="4"/>
  <c r="J71" i="4"/>
  <c r="H71" i="4"/>
  <c r="J70" i="4"/>
  <c r="H70" i="4"/>
  <c r="J69" i="4"/>
  <c r="H69" i="4"/>
  <c r="J68" i="4"/>
  <c r="H68" i="4"/>
  <c r="J67" i="4"/>
  <c r="H67" i="4"/>
  <c r="J66" i="4"/>
  <c r="H66" i="4"/>
  <c r="J65" i="4"/>
  <c r="H65" i="4"/>
  <c r="J64" i="4"/>
  <c r="H64" i="4"/>
  <c r="J63" i="4"/>
  <c r="H63" i="4"/>
  <c r="J62" i="4"/>
  <c r="H62" i="4"/>
  <c r="J60" i="4"/>
  <c r="H60" i="4"/>
  <c r="J59" i="4"/>
  <c r="H59" i="4"/>
  <c r="J58" i="4"/>
  <c r="H58" i="4"/>
  <c r="J57" i="4"/>
  <c r="H57" i="4"/>
  <c r="J56" i="4"/>
  <c r="H56" i="4"/>
  <c r="J55" i="4"/>
  <c r="H55" i="4"/>
  <c r="J54" i="4"/>
  <c r="H54" i="4"/>
  <c r="J53" i="4"/>
  <c r="H53" i="4"/>
  <c r="J51" i="4"/>
  <c r="H51" i="4"/>
  <c r="J50" i="4"/>
  <c r="H50" i="4"/>
  <c r="J49" i="4"/>
  <c r="H49" i="4"/>
  <c r="J48" i="4"/>
  <c r="H48" i="4"/>
  <c r="J47" i="4"/>
  <c r="H47" i="4"/>
  <c r="J46" i="4"/>
  <c r="H46" i="4"/>
  <c r="J45" i="4"/>
  <c r="H45" i="4"/>
  <c r="J44" i="4"/>
  <c r="H44" i="4"/>
  <c r="J43" i="4"/>
  <c r="H43" i="4"/>
  <c r="J39" i="4"/>
  <c r="H39" i="4"/>
  <c r="J36" i="4"/>
  <c r="H36" i="4"/>
  <c r="J34" i="4"/>
  <c r="H34" i="4"/>
  <c r="J33" i="4"/>
  <c r="H33" i="4"/>
  <c r="J31" i="4"/>
  <c r="H31" i="4"/>
  <c r="J30" i="4"/>
  <c r="H30" i="4"/>
  <c r="J29" i="4"/>
  <c r="H29" i="4"/>
  <c r="J28" i="4"/>
  <c r="H28" i="4"/>
  <c r="J27" i="4"/>
  <c r="H27" i="4"/>
  <c r="J26" i="4"/>
  <c r="H26" i="4"/>
  <c r="J25" i="4"/>
  <c r="H25" i="4"/>
  <c r="J24" i="4"/>
  <c r="H24" i="4"/>
  <c r="J23" i="4"/>
  <c r="H23" i="4"/>
  <c r="J22" i="4"/>
  <c r="H22" i="4"/>
  <c r="J21" i="4"/>
  <c r="H21" i="4"/>
  <c r="J20" i="4"/>
  <c r="H20" i="4"/>
  <c r="J19" i="4"/>
  <c r="H19" i="4"/>
  <c r="J18" i="4"/>
  <c r="H18" i="4"/>
  <c r="J17" i="4"/>
  <c r="H17" i="4"/>
  <c r="I15" i="4"/>
  <c r="G15" i="4"/>
  <c r="F15" i="4"/>
  <c r="E15" i="4"/>
  <c r="D15" i="4"/>
  <c r="C15" i="4"/>
  <c r="I152" i="4" l="1"/>
  <c r="J213" i="4"/>
  <c r="J163" i="4"/>
  <c r="H163" i="4"/>
  <c r="C152" i="4"/>
  <c r="H213" i="4"/>
  <c r="H176" i="4"/>
  <c r="J176" i="4"/>
  <c r="C13" i="4"/>
  <c r="H41" i="4"/>
  <c r="J41" i="4"/>
  <c r="H154" i="4"/>
  <c r="G152" i="4"/>
  <c r="F152" i="4"/>
  <c r="J78" i="4"/>
  <c r="E152" i="4"/>
  <c r="D152" i="4"/>
  <c r="J154" i="4"/>
  <c r="H142" i="4"/>
  <c r="J142" i="4"/>
  <c r="G13" i="4"/>
  <c r="H78" i="4"/>
  <c r="D13" i="4"/>
  <c r="H15" i="4"/>
  <c r="E13" i="4"/>
  <c r="I13" i="4"/>
  <c r="F13" i="4"/>
  <c r="J15" i="4"/>
  <c r="I11" i="4" l="1"/>
  <c r="C11" i="4"/>
  <c r="H152" i="4"/>
  <c r="G11" i="4"/>
  <c r="J152" i="4"/>
  <c r="D11" i="4"/>
  <c r="F11" i="4"/>
  <c r="E11" i="4"/>
  <c r="J13" i="4"/>
  <c r="H13" i="4"/>
  <c r="H11" i="4" l="1"/>
  <c r="J11" i="4"/>
</calcChain>
</file>

<file path=xl/sharedStrings.xml><?xml version="1.0" encoding="utf-8"?>
<sst xmlns="http://schemas.openxmlformats.org/spreadsheetml/2006/main" count="343" uniqueCount="270">
  <si>
    <t>INVERSIÓN</t>
  </si>
  <si>
    <t>FUNCIONAMIENTO</t>
  </si>
  <si>
    <t>TOTAL</t>
  </si>
  <si>
    <t xml:space="preserve"> </t>
  </si>
  <si>
    <t>INSTITUTO PANAMEÑO DE HABILITACION ESPECIAL</t>
  </si>
  <si>
    <t>Bloqueo</t>
  </si>
  <si>
    <t>ESTADO DE EJECUCION DEL PRESUPUESTO DE GASTOS</t>
  </si>
  <si>
    <t>SEGÚN CUENTAS/OBJETO DE GASTOS</t>
  </si>
  <si>
    <t>Área</t>
  </si>
  <si>
    <t>Presupuesto Ley</t>
  </si>
  <si>
    <t>Presupuesto Modificado</t>
  </si>
  <si>
    <t>Presupuesto Autorizado</t>
  </si>
  <si>
    <t>Compromiso</t>
  </si>
  <si>
    <t>Saldo</t>
  </si>
  <si>
    <t>Saldo/contratos</t>
  </si>
  <si>
    <t>a la Fecha</t>
  </si>
  <si>
    <t>por ejecutar</t>
  </si>
  <si>
    <t>Anual</t>
  </si>
  <si>
    <t>SERVICIOS PERSONALES</t>
  </si>
  <si>
    <t>001</t>
  </si>
  <si>
    <t>PERSONAL FIJO (SUELDOS)</t>
  </si>
  <si>
    <t>002</t>
  </si>
  <si>
    <t>PERSONAL TRANSITORIO (SUELDOS)</t>
  </si>
  <si>
    <t>011</t>
  </si>
  <si>
    <t>SOBRESUELDOS POR ANTIGUEDAD</t>
  </si>
  <si>
    <t>012</t>
  </si>
  <si>
    <t>SOBRESUELDOS POR ZONAS</t>
  </si>
  <si>
    <t>013</t>
  </si>
  <si>
    <t>SOBRESUELDOS POR JEFATURA</t>
  </si>
  <si>
    <t>019</t>
  </si>
  <si>
    <t>OTROS SOBRESUELDOS</t>
  </si>
  <si>
    <t>020</t>
  </si>
  <si>
    <t>DIETAS</t>
  </si>
  <si>
    <t>030</t>
  </si>
  <si>
    <t>GASTOS DE REPRESENTACION FIJOS</t>
  </si>
  <si>
    <t>040</t>
  </si>
  <si>
    <t>SOBRETIEMPOS</t>
  </si>
  <si>
    <t>050</t>
  </si>
  <si>
    <t>XIII MES</t>
  </si>
  <si>
    <t>071</t>
  </si>
  <si>
    <t>CUOTA PATRONAL DE SEGURO SOCIAL</t>
  </si>
  <si>
    <t>072</t>
  </si>
  <si>
    <t>CUOTA PATRONAL DE SEGURO EDUCATIVO</t>
  </si>
  <si>
    <t>073</t>
  </si>
  <si>
    <t>CUOTA PATRONAL DE RIESGO PROFESIONAL</t>
  </si>
  <si>
    <t>074</t>
  </si>
  <si>
    <t>CUOTA PATRONAL PARA EL FONDO COMPLEMENT.</t>
  </si>
  <si>
    <t>075</t>
  </si>
  <si>
    <t>CUOTA PATRONAL FONDO JUBILACION ANTICIPADA</t>
  </si>
  <si>
    <t>089</t>
  </si>
  <si>
    <t>OTROS SERVICIOS PERSONALES</t>
  </si>
  <si>
    <t>091</t>
  </si>
  <si>
    <t>SUELDOS</t>
  </si>
  <si>
    <t>095</t>
  </si>
  <si>
    <t>099</t>
  </si>
  <si>
    <t>CONTRIBUCIONES A LA SEGURIDAD SOCIAL</t>
  </si>
  <si>
    <t>SERVICIOS NO PERSONALES</t>
  </si>
  <si>
    <t>101</t>
  </si>
  <si>
    <t>DE EDIFICIOS Y LOCALES</t>
  </si>
  <si>
    <t>DE EQUIPO ELECTRONICO</t>
  </si>
  <si>
    <t>103</t>
  </si>
  <si>
    <t>DE EQUIPO DE OFICINA</t>
  </si>
  <si>
    <t>105</t>
  </si>
  <si>
    <t>DE EQUIPO DE TRANSPORTE</t>
  </si>
  <si>
    <t>111</t>
  </si>
  <si>
    <t>AGUA</t>
  </si>
  <si>
    <t>112</t>
  </si>
  <si>
    <t>ASEO</t>
  </si>
  <si>
    <t>113</t>
  </si>
  <si>
    <t>CORREO</t>
  </si>
  <si>
    <t>114</t>
  </si>
  <si>
    <t>ENERGIA ELECTRICA</t>
  </si>
  <si>
    <t>115</t>
  </si>
  <si>
    <t>TELECOMUNICACIONES</t>
  </si>
  <si>
    <t>SERVICIOS DE TELEFONIA CELULAR</t>
  </si>
  <si>
    <t>120</t>
  </si>
  <si>
    <t>IMPRESION, ENCUADERNACION Y OTROS</t>
  </si>
  <si>
    <t>131</t>
  </si>
  <si>
    <t>ANUNCIOS Y AVISOS</t>
  </si>
  <si>
    <t>132</t>
  </si>
  <si>
    <t>PROMOCION PUBLICIDAD</t>
  </si>
  <si>
    <t>141</t>
  </si>
  <si>
    <t>VIATICOS DENTRO DEL PAIS</t>
  </si>
  <si>
    <t>142</t>
  </si>
  <si>
    <t>VIATICOS EN EL EXTERIOR</t>
  </si>
  <si>
    <t>143</t>
  </si>
  <si>
    <t>VIATICOS A OTRAS PERSONAS</t>
  </si>
  <si>
    <t>151</t>
  </si>
  <si>
    <t>TRANSPORTE DENTRO DEL PAIS</t>
  </si>
  <si>
    <t>TRANSPORTE  PARA EL EXTERIOR</t>
  </si>
  <si>
    <t>153</t>
  </si>
  <si>
    <t>TRANSPORTE DE OTRAS PERSONAS</t>
  </si>
  <si>
    <t>TRANSPORTE DE BIENES</t>
  </si>
  <si>
    <t>164</t>
  </si>
  <si>
    <t>GASTOS DE SEGUROS</t>
  </si>
  <si>
    <t>SERVICIOS COMERCIALES</t>
  </si>
  <si>
    <t>169</t>
  </si>
  <si>
    <t>OTROS SERVICIOS-COMERCIALES Y FINANCIEROS</t>
  </si>
  <si>
    <t>181</t>
  </si>
  <si>
    <t>MANTENIMIENTO Y REP. DE EDIFICIOS</t>
  </si>
  <si>
    <t>182</t>
  </si>
  <si>
    <t>MANT. Y REP. DE MAQUINARIAS Y OTROS EQ.</t>
  </si>
  <si>
    <t>183</t>
  </si>
  <si>
    <t>MANTENIMIENTO  Y REPARACION DE MOBILIARIO</t>
  </si>
  <si>
    <t>185</t>
  </si>
  <si>
    <t>MANT. DE EQUIPO DE COMPUTACION</t>
  </si>
  <si>
    <t>189</t>
  </si>
  <si>
    <t>OTROS MANTENIMIENTOS Y REPARACIONES</t>
  </si>
  <si>
    <t>SERVICIOS BASICOS</t>
  </si>
  <si>
    <t>VIATICOS</t>
  </si>
  <si>
    <t>TRANSPORTE DE PERSONAS</t>
  </si>
  <si>
    <t xml:space="preserve">MATERIALES Y SUMINISTROS   </t>
  </si>
  <si>
    <t>201</t>
  </si>
  <si>
    <t>ALIMENTOS PARA CONSUMO HUMANO</t>
  </si>
  <si>
    <t>202</t>
  </si>
  <si>
    <t>ALIMENTOS PARA ANIMALES</t>
  </si>
  <si>
    <t>203</t>
  </si>
  <si>
    <t>BEBIDAS</t>
  </si>
  <si>
    <t>211</t>
  </si>
  <si>
    <t>ACABADO TEXTIL</t>
  </si>
  <si>
    <t>212</t>
  </si>
  <si>
    <t>CALZADO</t>
  </si>
  <si>
    <t>213</t>
  </si>
  <si>
    <t>HILADOS Y TELAS</t>
  </si>
  <si>
    <t>214</t>
  </si>
  <si>
    <t>PRENDAS DE VESTIR</t>
  </si>
  <si>
    <t>219</t>
  </si>
  <si>
    <t>OTROS TEXTILES Y VESTUARIOS</t>
  </si>
  <si>
    <t>221</t>
  </si>
  <si>
    <t>DIESEL</t>
  </si>
  <si>
    <t>222</t>
  </si>
  <si>
    <t>GAS</t>
  </si>
  <si>
    <t>223</t>
  </si>
  <si>
    <t>GASOLINA</t>
  </si>
  <si>
    <t>224</t>
  </si>
  <si>
    <t>LUBRICANTES</t>
  </si>
  <si>
    <t>231</t>
  </si>
  <si>
    <t>IMPRESOS</t>
  </si>
  <si>
    <t>232</t>
  </si>
  <si>
    <t>PAPELERIA</t>
  </si>
  <si>
    <t>239</t>
  </si>
  <si>
    <t>OTROS PRODUCTOS DE PAPEL Y CARTON</t>
  </si>
  <si>
    <t>241</t>
  </si>
  <si>
    <t>ABONOS Y FERTILIZANTES</t>
  </si>
  <si>
    <t>242</t>
  </si>
  <si>
    <t>INSECTICIDAS, FUMIGANTES Y OTROS</t>
  </si>
  <si>
    <t>243</t>
  </si>
  <si>
    <t>PINTURAS, COLORANTES Y TINTES</t>
  </si>
  <si>
    <t>244</t>
  </si>
  <si>
    <t>PRODUCTOS MEDICINALES Y FARMACEUTICOS</t>
  </si>
  <si>
    <t>249</t>
  </si>
  <si>
    <t>OTROS PRODUCTOS QUIMICOS</t>
  </si>
  <si>
    <t>252</t>
  </si>
  <si>
    <t>CEMENTO</t>
  </si>
  <si>
    <t>253</t>
  </si>
  <si>
    <t>MADERA</t>
  </si>
  <si>
    <t>254</t>
  </si>
  <si>
    <t>MATERIAL DE PLOMERIA</t>
  </si>
  <si>
    <t>255</t>
  </si>
  <si>
    <t>MATERIAL ELECTRICO</t>
  </si>
  <si>
    <t>256</t>
  </si>
  <si>
    <t>MATERIAL METALICO</t>
  </si>
  <si>
    <t>257</t>
  </si>
  <si>
    <t>PIEDRA Y ARENA</t>
  </si>
  <si>
    <t>259</t>
  </si>
  <si>
    <t>OTROS MATERIALES DE CONSTRUCCION</t>
  </si>
  <si>
    <t>262</t>
  </si>
  <si>
    <t>HERRAMIENTAS E INSTRUMENTOS</t>
  </si>
  <si>
    <t>MATERIAL Y ARTICULOS DE SEGURIDAD</t>
  </si>
  <si>
    <t>265</t>
  </si>
  <si>
    <t>MATERIALES Y SUMINISTROS DE COMPUTACION</t>
  </si>
  <si>
    <t>269</t>
  </si>
  <si>
    <t>OTROS PRODUCTOS VARIOS</t>
  </si>
  <si>
    <t>271</t>
  </si>
  <si>
    <t>UTILES DE COCINA Y COMEDOR</t>
  </si>
  <si>
    <t>272</t>
  </si>
  <si>
    <t>UTILES DEPORTIVOS Y RECREATIVOS</t>
  </si>
  <si>
    <t>273</t>
  </si>
  <si>
    <t>UTILES DE ASEO Y LIMPIEZA</t>
  </si>
  <si>
    <t>274</t>
  </si>
  <si>
    <t>UTILES MEDICOS Y DE LABORATORIOS</t>
  </si>
  <si>
    <t>275</t>
  </si>
  <si>
    <t>UTILES Y MATERIALES DE OFICINA</t>
  </si>
  <si>
    <t>INSTRUMENTAL MEDICO Y QUIRURGICO</t>
  </si>
  <si>
    <t>278</t>
  </si>
  <si>
    <t>ARTICULOS DE PROTESIS Y REHABILITACION</t>
  </si>
  <si>
    <t>279</t>
  </si>
  <si>
    <t>OTROS UTILES Y MATERIALES</t>
  </si>
  <si>
    <t>280</t>
  </si>
  <si>
    <t>REPUESTOS</t>
  </si>
  <si>
    <t>ALIMENTOS Y BEBIDAS</t>
  </si>
  <si>
    <t>COMBUSTIBLES Y LUBRICANTES</t>
  </si>
  <si>
    <t>PRODUCTOS QUIMICOS Y CONEXOS</t>
  </si>
  <si>
    <t>MATERIALES PARA CONSTRUCCION</t>
  </si>
  <si>
    <t>PRODUCTOS VARIOS</t>
  </si>
  <si>
    <t>UTILES Y MATERIALES DIVERSOS</t>
  </si>
  <si>
    <t>MAQUINARIA Y EQUIPO</t>
  </si>
  <si>
    <t>EQUIPO DE INFORMATICA</t>
  </si>
  <si>
    <t>INVERSION FINANCIERA</t>
  </si>
  <si>
    <t>433</t>
  </si>
  <si>
    <t>COMPRA DE EXISTENCIAS INDUSTRIALES</t>
  </si>
  <si>
    <t>TRANSFERENCIAS CORRIENTES</t>
  </si>
  <si>
    <t>609</t>
  </si>
  <si>
    <t>OTRAS PENSIONES Y JUBILACIONES</t>
  </si>
  <si>
    <t>DONATIVOS A PERSONAS</t>
  </si>
  <si>
    <t>BONIFICACIONES POR ANTIGÜEDAD</t>
  </si>
  <si>
    <t>619</t>
  </si>
  <si>
    <t>OTRAS TRANSFERENCIAS</t>
  </si>
  <si>
    <t>BECAS ESCOLARES</t>
  </si>
  <si>
    <t>631</t>
  </si>
  <si>
    <t>SUBSIDIOS BENEFICOS</t>
  </si>
  <si>
    <t>004</t>
  </si>
  <si>
    <t>PERSONAL TRANSITORIO PARA INVERSIONES</t>
  </si>
  <si>
    <t>152</t>
  </si>
  <si>
    <t>TRANSPORTE DE O PARA EL EXTERIOR</t>
  </si>
  <si>
    <t>171</t>
  </si>
  <si>
    <t>CONSULTORIAS</t>
  </si>
  <si>
    <t>PINTURAS COLORANTES Y TINTES</t>
  </si>
  <si>
    <t>PRODUCTOS MEDICINALES Y FAR.</t>
  </si>
  <si>
    <t>ELECTRICIDAD</t>
  </si>
  <si>
    <t xml:space="preserve">OTROS MATERIALES </t>
  </si>
  <si>
    <t>UTILES Y MATERIALES MEDICOS</t>
  </si>
  <si>
    <t>ARTICULOS DE PROTESIS</t>
  </si>
  <si>
    <t>301</t>
  </si>
  <si>
    <t>EQUIPO DE COMUNICACIONES</t>
  </si>
  <si>
    <t>302</t>
  </si>
  <si>
    <t>MAQUINARIA Y EQUIPO AGROPECUARIO</t>
  </si>
  <si>
    <t>303</t>
  </si>
  <si>
    <t>MAQUINARIA Y EQUIPO INDUSTRIAL</t>
  </si>
  <si>
    <t>314</t>
  </si>
  <si>
    <t>TERRESTRE</t>
  </si>
  <si>
    <t>320</t>
  </si>
  <si>
    <t>EQUIPO EDUCACIONAL Y RECREATIVO</t>
  </si>
  <si>
    <t>331</t>
  </si>
  <si>
    <t>EQUIPO MEDICO Y ODONTOLOGICO</t>
  </si>
  <si>
    <t>340</t>
  </si>
  <si>
    <t>EQUIPO DE OFICINA</t>
  </si>
  <si>
    <t>350</t>
  </si>
  <si>
    <t>MOBILIARIO DE OFICINA</t>
  </si>
  <si>
    <t>360</t>
  </si>
  <si>
    <t>SEMOVIENTES</t>
  </si>
  <si>
    <t>370</t>
  </si>
  <si>
    <t>MAQUINARIA Y EQUIPOS VARIOS</t>
  </si>
  <si>
    <t>380</t>
  </si>
  <si>
    <t>EQUIPO DE COMPUTACIÓN</t>
  </si>
  <si>
    <t>CONSTRUCCIONES POR CONTRATO</t>
  </si>
  <si>
    <t>EDIFICIOS PARA EDUCACION</t>
  </si>
  <si>
    <t>624</t>
  </si>
  <si>
    <t>ADIESTRAMIENTO Y ESTUDIO</t>
  </si>
  <si>
    <t>096</t>
  </si>
  <si>
    <t>098</t>
  </si>
  <si>
    <t>GRATIFICACION, INCENTIVOS</t>
  </si>
  <si>
    <t>MATERIAL DE FONTANERIA</t>
  </si>
  <si>
    <t>MATERIAL Y ARTICULOS DE SEG.</t>
  </si>
  <si>
    <t>TEXTILES Y VESTUARIOS</t>
  </si>
  <si>
    <t>093</t>
  </si>
  <si>
    <t>PRODUCTOS DE PAPEL Y CARBON</t>
  </si>
  <si>
    <t>ASFALTO</t>
  </si>
  <si>
    <t>MANTENIMENTO Y REP. DE MAQUIN.</t>
  </si>
  <si>
    <t>OTRO PRODUCTOS DE PAPEL</t>
  </si>
  <si>
    <t>ARTICULOS PARA EVENTO OFICIAL</t>
  </si>
  <si>
    <t>EQUIPO EDUCACIONAL</t>
  </si>
  <si>
    <t>MAQUINARIAS Y EQUIPOS VARIOS</t>
  </si>
  <si>
    <t>OTRAS EDIFICACIONES</t>
  </si>
  <si>
    <t>SERVICIO DE TRANSMISION DATOS</t>
  </si>
  <si>
    <t>EDIFICACIONES</t>
  </si>
  <si>
    <t>081</t>
  </si>
  <si>
    <t>GRATIFICACION O AGUINALDOS</t>
  </si>
  <si>
    <t>MAQUINARIA Y EQUIPO DE TALLERES</t>
  </si>
  <si>
    <t>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</si>
</sst>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</font>
    <font>
      <sz val="10"/>
      <name val="Century Gothic"/>
      <family val="2"/>
    </font>
    <font>
      <b/>
      <sz val="10"/>
      <name val="Century Gothic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indexed="8"/>
      <name val="Century Gothic"/>
      <family val="2"/>
    </font>
    <font>
      <sz val="10"/>
      <color indexed="8"/>
      <name val="Arial"/>
      <family val="2"/>
    </font>
    <font>
      <b/>
      <sz val="9"/>
      <color indexed="8"/>
      <name val="Century Gothic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Century Gothic"/>
      <family val="2"/>
    </font>
    <font>
      <sz val="9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61">
    <xf numFmtId="0" fontId="0" fillId="0" borderId="0" xfId="0"/>
    <xf numFmtId="0" fontId="1" fillId="0" borderId="0" xfId="0" applyFont="1"/>
    <xf numFmtId="9" fontId="1" fillId="0" borderId="0" xfId="0" applyNumberFormat="1" applyFont="1"/>
    <xf numFmtId="0" fontId="2" fillId="0" borderId="0" xfId="0" applyFont="1"/>
    <xf numFmtId="4" fontId="5" fillId="0" borderId="0" xfId="0" applyNumberFormat="1" applyFont="1" applyAlignment="1">
      <alignment horizontal="left"/>
    </xf>
    <xf numFmtId="4" fontId="6" fillId="0" borderId="0" xfId="0" applyNumberFormat="1" applyFont="1"/>
    <xf numFmtId="4" fontId="7" fillId="0" borderId="0" xfId="0" applyNumberFormat="1" applyFont="1"/>
    <xf numFmtId="4" fontId="0" fillId="0" borderId="0" xfId="0" applyNumberFormat="1"/>
    <xf numFmtId="49" fontId="8" fillId="0" borderId="0" xfId="0" applyNumberFormat="1" applyFont="1" applyAlignment="1">
      <alignment horizontal="center"/>
    </xf>
    <xf numFmtId="1" fontId="9" fillId="0" borderId="0" xfId="0" applyNumberFormat="1" applyFont="1" applyAlignment="1">
      <alignment horizontal="left"/>
    </xf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center"/>
    </xf>
    <xf numFmtId="4" fontId="9" fillId="0" borderId="0" xfId="0" applyNumberFormat="1" applyFont="1" applyFill="1" applyAlignment="1">
      <alignment horizontal="center"/>
    </xf>
    <xf numFmtId="1" fontId="9" fillId="3" borderId="2" xfId="0" applyNumberFormat="1" applyFont="1" applyFill="1" applyBorder="1" applyAlignment="1">
      <alignment horizontal="left"/>
    </xf>
    <xf numFmtId="4" fontId="8" fillId="3" borderId="3" xfId="0" applyNumberFormat="1" applyFont="1" applyFill="1" applyBorder="1" applyAlignment="1">
      <alignment horizontal="center"/>
    </xf>
    <xf numFmtId="1" fontId="9" fillId="3" borderId="4" xfId="0" applyNumberFormat="1" applyFont="1" applyFill="1" applyBorder="1" applyAlignment="1">
      <alignment horizontal="left"/>
    </xf>
    <xf numFmtId="4" fontId="8" fillId="3" borderId="5" xfId="0" applyNumberFormat="1" applyFont="1" applyFill="1" applyBorder="1" applyAlignment="1">
      <alignment horizontal="center"/>
    </xf>
    <xf numFmtId="1" fontId="9" fillId="0" borderId="0" xfId="0" applyNumberFormat="1" applyFont="1" applyBorder="1" applyAlignment="1">
      <alignment horizontal="left"/>
    </xf>
    <xf numFmtId="0" fontId="8" fillId="0" borderId="0" xfId="0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 wrapText="1"/>
    </xf>
    <xf numFmtId="4" fontId="8" fillId="0" borderId="0" xfId="0" applyNumberFormat="1" applyFont="1" applyFill="1" applyBorder="1"/>
    <xf numFmtId="4" fontId="8" fillId="0" borderId="0" xfId="0" applyNumberFormat="1" applyFont="1" applyBorder="1"/>
    <xf numFmtId="4" fontId="8" fillId="0" borderId="0" xfId="0" applyNumberFormat="1" applyFont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2" borderId="0" xfId="0" applyNumberFormat="1" applyFont="1" applyFill="1" applyBorder="1" applyAlignment="1">
      <alignment horizontal="right" vertical="center" wrapText="1"/>
    </xf>
    <xf numFmtId="0" fontId="9" fillId="0" borderId="0" xfId="0" applyFont="1" applyBorder="1" applyAlignment="1">
      <alignment horizontal="center"/>
    </xf>
    <xf numFmtId="4" fontId="9" fillId="0" borderId="0" xfId="0" applyNumberFormat="1" applyFont="1" applyBorder="1" applyAlignment="1">
      <alignment horizontal="right" vertical="center" wrapText="1"/>
    </xf>
    <xf numFmtId="4" fontId="9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Border="1" applyAlignment="1">
      <alignment horizontal="left"/>
    </xf>
    <xf numFmtId="0" fontId="9" fillId="0" borderId="0" xfId="0" applyFont="1"/>
    <xf numFmtId="4" fontId="4" fillId="0" borderId="0" xfId="0" applyNumberFormat="1" applyFont="1"/>
    <xf numFmtId="4" fontId="9" fillId="0" borderId="0" xfId="0" applyNumberFormat="1" applyFont="1"/>
    <xf numFmtId="49" fontId="9" fillId="0" borderId="0" xfId="0" applyNumberFormat="1" applyFont="1" applyAlignment="1">
      <alignment horizontal="left"/>
    </xf>
    <xf numFmtId="1" fontId="9" fillId="0" borderId="0" xfId="0" applyNumberFormat="1" applyFont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4" fontId="9" fillId="0" borderId="0" xfId="0" applyNumberFormat="1" applyFont="1" applyProtection="1">
      <protection locked="0"/>
    </xf>
    <xf numFmtId="4" fontId="9" fillId="0" borderId="0" xfId="0" applyNumberFormat="1" applyFont="1" applyFill="1" applyProtection="1">
      <protection locked="0"/>
    </xf>
    <xf numFmtId="0" fontId="8" fillId="0" borderId="0" xfId="0" applyFont="1" applyAlignment="1" applyProtection="1">
      <alignment horizontal="left"/>
      <protection locked="0"/>
    </xf>
    <xf numFmtId="4" fontId="8" fillId="0" borderId="0" xfId="0" applyNumberFormat="1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4" fontId="8" fillId="0" borderId="0" xfId="0" applyNumberFormat="1" applyFont="1" applyFill="1" applyProtection="1">
      <protection locked="0"/>
    </xf>
    <xf numFmtId="1" fontId="4" fillId="0" borderId="0" xfId="0" applyNumberFormat="1" applyFont="1" applyAlignment="1">
      <alignment horizontal="left"/>
    </xf>
    <xf numFmtId="0" fontId="4" fillId="0" borderId="0" xfId="0" applyFont="1"/>
    <xf numFmtId="4" fontId="4" fillId="0" borderId="0" xfId="0" applyNumberFormat="1" applyFont="1" applyAlignment="1">
      <alignment vertical="center"/>
    </xf>
    <xf numFmtId="4" fontId="9" fillId="0" borderId="0" xfId="0" applyNumberFormat="1" applyFont="1" applyFill="1"/>
    <xf numFmtId="1" fontId="9" fillId="0" borderId="6" xfId="0" applyNumberFormat="1" applyFont="1" applyBorder="1" applyAlignment="1" applyProtection="1">
      <alignment horizontal="left"/>
      <protection locked="0"/>
    </xf>
    <xf numFmtId="0" fontId="9" fillId="0" borderId="6" xfId="0" applyFont="1" applyBorder="1" applyProtection="1">
      <protection locked="0"/>
    </xf>
    <xf numFmtId="4" fontId="9" fillId="0" borderId="6" xfId="0" applyNumberFormat="1" applyFont="1" applyBorder="1" applyProtection="1">
      <protection locked="0"/>
    </xf>
    <xf numFmtId="4" fontId="9" fillId="0" borderId="6" xfId="0" applyNumberFormat="1" applyFont="1" applyFill="1" applyBorder="1"/>
    <xf numFmtId="4" fontId="9" fillId="0" borderId="6" xfId="0" applyNumberFormat="1" applyFont="1" applyBorder="1"/>
    <xf numFmtId="0" fontId="10" fillId="0" borderId="0" xfId="0" applyFont="1" applyAlignment="1">
      <alignment vertical="center"/>
    </xf>
    <xf numFmtId="0" fontId="11" fillId="0" borderId="0" xfId="0" applyFont="1"/>
    <xf numFmtId="9" fontId="11" fillId="0" borderId="0" xfId="0" applyNumberFormat="1" applyFont="1"/>
    <xf numFmtId="0" fontId="8" fillId="2" borderId="0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4" fontId="8" fillId="3" borderId="3" xfId="0" applyNumberFormat="1" applyFont="1" applyFill="1" applyBorder="1" applyAlignment="1">
      <alignment horizontal="center" vertical="center" wrapText="1"/>
    </xf>
    <xf numFmtId="4" fontId="8" fillId="3" borderId="5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43"/>
  <sheetViews>
    <sheetView tabSelected="1" workbookViewId="0">
      <selection activeCell="I173" sqref="I173"/>
    </sheetView>
  </sheetViews>
  <sheetFormatPr baseColWidth="10" defaultRowHeight="12.75" x14ac:dyDescent="0.2"/>
  <cols>
    <col min="1" max="1" width="4.28515625" style="9" customWidth="1"/>
    <col min="2" max="2" width="34.140625" style="29" customWidth="1"/>
    <col min="3" max="4" width="14.42578125" style="31" customWidth="1"/>
    <col min="5" max="5" width="14.28515625" style="31" customWidth="1"/>
    <col min="6" max="6" width="13.28515625" style="31" customWidth="1"/>
    <col min="7" max="7" width="14.42578125" style="31" customWidth="1"/>
    <col min="8" max="8" width="13.28515625" style="44" customWidth="1"/>
    <col min="9" max="9" width="14.85546875" style="31" customWidth="1"/>
    <col min="10" max="10" width="14.140625" style="44" customWidth="1"/>
  </cols>
  <sheetData>
    <row r="2" spans="1:10" x14ac:dyDescent="0.2">
      <c r="A2" s="55" t="s">
        <v>4</v>
      </c>
      <c r="B2" s="55"/>
      <c r="C2" s="55"/>
      <c r="D2" s="55"/>
      <c r="E2" s="55"/>
      <c r="F2" s="55"/>
      <c r="G2" s="55"/>
      <c r="H2" s="55"/>
      <c r="I2" s="55"/>
      <c r="J2" s="55"/>
    </row>
    <row r="3" spans="1:10" x14ac:dyDescent="0.2">
      <c r="A3" s="55" t="s">
        <v>6</v>
      </c>
      <c r="B3" s="55"/>
      <c r="C3" s="55"/>
      <c r="D3" s="55"/>
      <c r="E3" s="55"/>
      <c r="F3" s="55"/>
      <c r="G3" s="55"/>
      <c r="H3" s="55"/>
      <c r="I3" s="55"/>
      <c r="J3" s="55"/>
    </row>
    <row r="4" spans="1:10" x14ac:dyDescent="0.2">
      <c r="A4" s="55" t="s">
        <v>7</v>
      </c>
      <c r="B4" s="55"/>
      <c r="C4" s="55"/>
      <c r="D4" s="55"/>
      <c r="E4" s="55"/>
      <c r="F4" s="55"/>
      <c r="G4" s="55"/>
      <c r="H4" s="55"/>
      <c r="I4" s="55"/>
      <c r="J4" s="55"/>
    </row>
    <row r="5" spans="1:10" x14ac:dyDescent="0.2">
      <c r="A5" s="56" t="s">
        <v>269</v>
      </c>
      <c r="B5" s="56"/>
      <c r="C5" s="56"/>
      <c r="D5" s="56"/>
      <c r="E5" s="56"/>
      <c r="F5" s="56"/>
      <c r="G5" s="56"/>
      <c r="H5" s="56"/>
      <c r="I5" s="56"/>
      <c r="J5" s="56"/>
    </row>
    <row r="6" spans="1:10" x14ac:dyDescent="0.2">
      <c r="A6" s="8"/>
      <c r="B6" s="8"/>
      <c r="C6" s="8"/>
      <c r="D6" s="8"/>
      <c r="E6" s="8"/>
      <c r="F6" s="8"/>
      <c r="G6" s="8"/>
      <c r="H6" s="8"/>
      <c r="I6" s="8"/>
      <c r="J6" s="8"/>
    </row>
    <row r="7" spans="1:10" x14ac:dyDescent="0.2">
      <c r="B7" s="10"/>
      <c r="C7" s="11"/>
      <c r="D7" s="11"/>
      <c r="E7" s="11"/>
      <c r="F7" s="11" t="s">
        <v>3</v>
      </c>
      <c r="G7" s="11"/>
      <c r="H7" s="12"/>
      <c r="I7" s="11"/>
      <c r="J7" s="12"/>
    </row>
    <row r="8" spans="1:10" ht="12.75" customHeight="1" x14ac:dyDescent="0.2">
      <c r="A8" s="13"/>
      <c r="B8" s="57" t="s">
        <v>8</v>
      </c>
      <c r="C8" s="59" t="s">
        <v>9</v>
      </c>
      <c r="D8" s="59" t="s">
        <v>10</v>
      </c>
      <c r="E8" s="59" t="s">
        <v>11</v>
      </c>
      <c r="F8" s="59" t="s">
        <v>5</v>
      </c>
      <c r="G8" s="59" t="s">
        <v>12</v>
      </c>
      <c r="H8" s="14" t="s">
        <v>13</v>
      </c>
      <c r="I8" s="14" t="s">
        <v>14</v>
      </c>
      <c r="J8" s="14" t="s">
        <v>13</v>
      </c>
    </row>
    <row r="9" spans="1:10" x14ac:dyDescent="0.2">
      <c r="A9" s="15"/>
      <c r="B9" s="58"/>
      <c r="C9" s="60"/>
      <c r="D9" s="60"/>
      <c r="E9" s="60"/>
      <c r="F9" s="60"/>
      <c r="G9" s="60"/>
      <c r="H9" s="16" t="s">
        <v>15</v>
      </c>
      <c r="I9" s="16" t="s">
        <v>16</v>
      </c>
      <c r="J9" s="16" t="s">
        <v>17</v>
      </c>
    </row>
    <row r="10" spans="1:10" x14ac:dyDescent="0.2">
      <c r="A10" s="17"/>
      <c r="B10" s="18"/>
      <c r="C10" s="19"/>
      <c r="D10" s="19"/>
      <c r="E10" s="19"/>
      <c r="F10" s="19"/>
      <c r="G10" s="19"/>
      <c r="H10" s="20"/>
      <c r="I10" s="21"/>
      <c r="J10" s="20"/>
    </row>
    <row r="11" spans="1:10" x14ac:dyDescent="0.2">
      <c r="A11" s="17"/>
      <c r="B11" s="18" t="s">
        <v>2</v>
      </c>
      <c r="C11" s="22">
        <f t="shared" ref="C11:J11" si="0">SUM(C13+C152)</f>
        <v>79500000</v>
      </c>
      <c r="D11" s="22">
        <f t="shared" si="0"/>
        <v>79500000</v>
      </c>
      <c r="E11" s="22">
        <f t="shared" si="0"/>
        <v>72247447</v>
      </c>
      <c r="F11" s="22">
        <f t="shared" si="0"/>
        <v>4158804.71</v>
      </c>
      <c r="G11" s="22">
        <f t="shared" si="0"/>
        <v>64955110.93</v>
      </c>
      <c r="H11" s="23">
        <f t="shared" si="0"/>
        <v>3133531.3600000031</v>
      </c>
      <c r="I11" s="22">
        <f t="shared" si="0"/>
        <v>633712.98</v>
      </c>
      <c r="J11" s="23">
        <f t="shared" si="0"/>
        <v>10386084.360000001</v>
      </c>
    </row>
    <row r="12" spans="1:10" x14ac:dyDescent="0.2">
      <c r="A12" s="17"/>
      <c r="B12" s="18"/>
      <c r="C12" s="19"/>
      <c r="D12" s="19"/>
      <c r="E12" s="19"/>
      <c r="F12" s="19"/>
      <c r="G12" s="19"/>
      <c r="H12" s="20"/>
      <c r="I12" s="21"/>
      <c r="J12" s="20"/>
    </row>
    <row r="13" spans="1:10" x14ac:dyDescent="0.2">
      <c r="A13" s="53" t="s">
        <v>1</v>
      </c>
      <c r="B13" s="53"/>
      <c r="C13" s="24">
        <f t="shared" ref="C13:J13" si="1">SUM(C15+C41+C78+C130+C138+C142)</f>
        <v>76002077</v>
      </c>
      <c r="D13" s="24">
        <f t="shared" si="1"/>
        <v>75691277</v>
      </c>
      <c r="E13" s="24">
        <f t="shared" si="1"/>
        <v>68558269</v>
      </c>
      <c r="F13" s="24">
        <f t="shared" si="1"/>
        <v>2731089.49</v>
      </c>
      <c r="G13" s="24">
        <f t="shared" si="1"/>
        <v>63244121.310000002</v>
      </c>
      <c r="H13" s="24">
        <f t="shared" si="1"/>
        <v>2583058.200000003</v>
      </c>
      <c r="I13" s="24">
        <f t="shared" si="1"/>
        <v>52820.93</v>
      </c>
      <c r="J13" s="24">
        <f t="shared" si="1"/>
        <v>9716066.2000000011</v>
      </c>
    </row>
    <row r="14" spans="1:10" x14ac:dyDescent="0.2">
      <c r="A14" s="17"/>
      <c r="B14" s="25"/>
      <c r="C14" s="26"/>
      <c r="D14" s="26"/>
      <c r="E14" s="26"/>
      <c r="F14" s="26"/>
      <c r="G14" s="26"/>
      <c r="H14" s="27"/>
      <c r="I14" s="26"/>
      <c r="J14" s="27"/>
    </row>
    <row r="15" spans="1:10" x14ac:dyDescent="0.2">
      <c r="A15" s="17"/>
      <c r="B15" s="28" t="s">
        <v>18</v>
      </c>
      <c r="C15" s="22">
        <f t="shared" ref="C15:J15" si="2">SUM(C17:C39)</f>
        <v>71823860</v>
      </c>
      <c r="D15" s="22">
        <f t="shared" si="2"/>
        <v>70846560</v>
      </c>
      <c r="E15" s="22">
        <f t="shared" si="2"/>
        <v>63750221</v>
      </c>
      <c r="F15" s="22">
        <f t="shared" si="2"/>
        <v>1869221.33</v>
      </c>
      <c r="G15" s="22">
        <f t="shared" si="2"/>
        <v>59401845.009999998</v>
      </c>
      <c r="H15" s="23">
        <f t="shared" si="2"/>
        <v>2479154.6600000029</v>
      </c>
      <c r="I15" s="22">
        <f t="shared" si="2"/>
        <v>0</v>
      </c>
      <c r="J15" s="23">
        <f t="shared" si="2"/>
        <v>9575493.6600000001</v>
      </c>
    </row>
    <row r="17" spans="1:10" x14ac:dyDescent="0.2">
      <c r="A17" s="9" t="s">
        <v>19</v>
      </c>
      <c r="B17" s="29" t="s">
        <v>20</v>
      </c>
      <c r="C17" s="30">
        <v>53510228</v>
      </c>
      <c r="D17" s="30">
        <v>52648978</v>
      </c>
      <c r="E17" s="30">
        <v>48189664</v>
      </c>
      <c r="F17" s="30">
        <v>1794525.04</v>
      </c>
      <c r="G17" s="30">
        <v>45032876.609999999</v>
      </c>
      <c r="H17" s="31">
        <f>SUM(E17-F17-G17)</f>
        <v>1362262.3500000015</v>
      </c>
      <c r="I17" s="31">
        <v>0</v>
      </c>
      <c r="J17" s="31">
        <f>SUM(D17-F17-G17)</f>
        <v>5821576.3500000015</v>
      </c>
    </row>
    <row r="18" spans="1:10" x14ac:dyDescent="0.2">
      <c r="A18" s="9" t="s">
        <v>21</v>
      </c>
      <c r="B18" s="29" t="s">
        <v>22</v>
      </c>
      <c r="C18" s="30">
        <v>748956</v>
      </c>
      <c r="D18" s="30">
        <v>579356</v>
      </c>
      <c r="E18" s="30">
        <v>516943</v>
      </c>
      <c r="F18" s="30">
        <v>66791.759999999995</v>
      </c>
      <c r="G18" s="30">
        <v>416163.38</v>
      </c>
      <c r="H18" s="31">
        <f t="shared" ref="H18:H39" si="3">SUM(E18-F18-G18)</f>
        <v>33987.859999999986</v>
      </c>
      <c r="I18" s="31">
        <v>0</v>
      </c>
      <c r="J18" s="31">
        <f t="shared" ref="J18:J39" si="4">SUM(D18-F18-G18)</f>
        <v>96400.859999999986</v>
      </c>
    </row>
    <row r="19" spans="1:10" x14ac:dyDescent="0.2">
      <c r="A19" s="9" t="s">
        <v>23</v>
      </c>
      <c r="B19" s="29" t="s">
        <v>24</v>
      </c>
      <c r="C19" s="30">
        <v>2892124</v>
      </c>
      <c r="D19" s="30">
        <v>2799961</v>
      </c>
      <c r="E19" s="30">
        <v>2558767</v>
      </c>
      <c r="F19" s="30">
        <v>1124.5</v>
      </c>
      <c r="G19" s="30">
        <v>2475468.77</v>
      </c>
      <c r="H19" s="31">
        <f t="shared" si="3"/>
        <v>82173.729999999981</v>
      </c>
      <c r="I19" s="31">
        <v>0</v>
      </c>
      <c r="J19" s="31">
        <f t="shared" si="4"/>
        <v>323367.73</v>
      </c>
    </row>
    <row r="20" spans="1:10" x14ac:dyDescent="0.2">
      <c r="A20" s="9" t="s">
        <v>25</v>
      </c>
      <c r="B20" s="29" t="s">
        <v>26</v>
      </c>
      <c r="C20" s="30">
        <v>96000</v>
      </c>
      <c r="D20" s="30">
        <v>103800</v>
      </c>
      <c r="E20" s="30">
        <v>95800</v>
      </c>
      <c r="F20" s="30">
        <v>0</v>
      </c>
      <c r="G20" s="30">
        <v>66376.460000000006</v>
      </c>
      <c r="H20" s="31">
        <f t="shared" si="3"/>
        <v>29423.539999999994</v>
      </c>
      <c r="I20" s="31">
        <v>0</v>
      </c>
      <c r="J20" s="31">
        <f t="shared" si="4"/>
        <v>37423.539999999994</v>
      </c>
    </row>
    <row r="21" spans="1:10" x14ac:dyDescent="0.2">
      <c r="A21" s="9" t="s">
        <v>27</v>
      </c>
      <c r="B21" s="29" t="s">
        <v>28</v>
      </c>
      <c r="C21" s="30">
        <v>12600</v>
      </c>
      <c r="D21" s="30">
        <v>17350</v>
      </c>
      <c r="E21" s="30">
        <v>16300</v>
      </c>
      <c r="F21" s="30">
        <v>1950</v>
      </c>
      <c r="G21" s="30">
        <v>7787.5</v>
      </c>
      <c r="H21" s="31">
        <f t="shared" si="3"/>
        <v>6562.5</v>
      </c>
      <c r="I21" s="31">
        <v>0</v>
      </c>
      <c r="J21" s="31">
        <f t="shared" si="4"/>
        <v>7612.5</v>
      </c>
    </row>
    <row r="22" spans="1:10" x14ac:dyDescent="0.2">
      <c r="A22" s="9" t="s">
        <v>29</v>
      </c>
      <c r="B22" s="29" t="s">
        <v>30</v>
      </c>
      <c r="C22" s="30">
        <v>406148</v>
      </c>
      <c r="D22" s="30">
        <v>384911</v>
      </c>
      <c r="E22" s="30">
        <v>352055</v>
      </c>
      <c r="F22" s="30">
        <v>985</v>
      </c>
      <c r="G22" s="30">
        <v>301969.46000000002</v>
      </c>
      <c r="H22" s="31">
        <f t="shared" si="3"/>
        <v>49100.539999999979</v>
      </c>
      <c r="I22" s="31">
        <v>0</v>
      </c>
      <c r="J22" s="31">
        <f t="shared" si="4"/>
        <v>81956.539999999979</v>
      </c>
    </row>
    <row r="23" spans="1:10" x14ac:dyDescent="0.2">
      <c r="A23" s="9" t="s">
        <v>31</v>
      </c>
      <c r="B23" s="29" t="s">
        <v>32</v>
      </c>
      <c r="C23" s="30">
        <v>27776</v>
      </c>
      <c r="D23" s="30">
        <v>23376</v>
      </c>
      <c r="E23" s="30">
        <v>23376</v>
      </c>
      <c r="F23" s="30">
        <v>0</v>
      </c>
      <c r="G23" s="30">
        <v>20250</v>
      </c>
      <c r="H23" s="31">
        <f t="shared" si="3"/>
        <v>3126</v>
      </c>
      <c r="I23" s="31">
        <v>0</v>
      </c>
      <c r="J23" s="31">
        <f t="shared" si="4"/>
        <v>3126</v>
      </c>
    </row>
    <row r="24" spans="1:10" x14ac:dyDescent="0.2">
      <c r="A24" s="9" t="s">
        <v>33</v>
      </c>
      <c r="B24" s="29" t="s">
        <v>34</v>
      </c>
      <c r="C24" s="30">
        <v>62700</v>
      </c>
      <c r="D24" s="30">
        <v>60700</v>
      </c>
      <c r="E24" s="30">
        <v>55475</v>
      </c>
      <c r="F24" s="30">
        <v>0</v>
      </c>
      <c r="G24" s="30">
        <v>50496.800000000003</v>
      </c>
      <c r="H24" s="31">
        <f t="shared" si="3"/>
        <v>4978.1999999999971</v>
      </c>
      <c r="I24" s="31">
        <v>0</v>
      </c>
      <c r="J24" s="31">
        <f t="shared" si="4"/>
        <v>10203.199999999997</v>
      </c>
    </row>
    <row r="25" spans="1:10" x14ac:dyDescent="0.2">
      <c r="A25" s="32" t="s">
        <v>35</v>
      </c>
      <c r="B25" s="29" t="s">
        <v>36</v>
      </c>
      <c r="C25" s="30">
        <v>12000</v>
      </c>
      <c r="D25" s="30">
        <v>16100</v>
      </c>
      <c r="E25" s="30">
        <v>16100</v>
      </c>
      <c r="F25" s="30">
        <v>0</v>
      </c>
      <c r="G25" s="30">
        <v>14065.14</v>
      </c>
      <c r="H25" s="31">
        <f t="shared" si="3"/>
        <v>2034.8600000000006</v>
      </c>
      <c r="I25" s="31">
        <v>0</v>
      </c>
      <c r="J25" s="31">
        <f t="shared" si="4"/>
        <v>2034.8600000000006</v>
      </c>
    </row>
    <row r="26" spans="1:10" x14ac:dyDescent="0.2">
      <c r="A26" s="9" t="s">
        <v>37</v>
      </c>
      <c r="B26" s="29" t="s">
        <v>38</v>
      </c>
      <c r="C26" s="30">
        <v>4805841</v>
      </c>
      <c r="D26" s="30">
        <v>4810841</v>
      </c>
      <c r="E26" s="30">
        <v>3284494</v>
      </c>
      <c r="F26" s="30">
        <v>699.33</v>
      </c>
      <c r="G26" s="30">
        <v>2788956.07</v>
      </c>
      <c r="H26" s="31">
        <f t="shared" si="3"/>
        <v>494838.60000000009</v>
      </c>
      <c r="I26" s="31">
        <v>0</v>
      </c>
      <c r="J26" s="31">
        <f t="shared" si="4"/>
        <v>2021185.6</v>
      </c>
    </row>
    <row r="27" spans="1:10" x14ac:dyDescent="0.2">
      <c r="A27" s="9" t="s">
        <v>39</v>
      </c>
      <c r="B27" s="29" t="s">
        <v>40</v>
      </c>
      <c r="C27" s="30">
        <v>7588404</v>
      </c>
      <c r="D27" s="30">
        <v>7588404</v>
      </c>
      <c r="E27" s="30">
        <v>6955861</v>
      </c>
      <c r="F27" s="30">
        <v>217.06</v>
      </c>
      <c r="G27" s="30">
        <v>6817310.2699999996</v>
      </c>
      <c r="H27" s="31">
        <f t="shared" si="3"/>
        <v>138333.67000000086</v>
      </c>
      <c r="I27" s="31">
        <v>0</v>
      </c>
      <c r="J27" s="31">
        <f t="shared" si="4"/>
        <v>770876.67000000086</v>
      </c>
    </row>
    <row r="28" spans="1:10" x14ac:dyDescent="0.2">
      <c r="A28" s="9" t="s">
        <v>41</v>
      </c>
      <c r="B28" s="29" t="s">
        <v>42</v>
      </c>
      <c r="C28" s="30">
        <v>864991</v>
      </c>
      <c r="D28" s="30">
        <v>864991</v>
      </c>
      <c r="E28" s="30">
        <v>792715</v>
      </c>
      <c r="F28" s="30">
        <v>16.059999999999999</v>
      </c>
      <c r="G28" s="30">
        <v>760135.41</v>
      </c>
      <c r="H28" s="31">
        <f t="shared" si="3"/>
        <v>32563.529999999912</v>
      </c>
      <c r="I28" s="31">
        <v>0</v>
      </c>
      <c r="J28" s="31">
        <f t="shared" si="4"/>
        <v>104839.52999999991</v>
      </c>
    </row>
    <row r="29" spans="1:10" x14ac:dyDescent="0.2">
      <c r="A29" s="9" t="s">
        <v>43</v>
      </c>
      <c r="B29" s="29" t="s">
        <v>44</v>
      </c>
      <c r="C29" s="30">
        <v>484400</v>
      </c>
      <c r="D29" s="30">
        <v>484400</v>
      </c>
      <c r="E29" s="30">
        <v>443879</v>
      </c>
      <c r="F29" s="30">
        <v>8.99</v>
      </c>
      <c r="G29" s="30">
        <v>344458.48</v>
      </c>
      <c r="H29" s="31">
        <f t="shared" si="3"/>
        <v>99411.530000000028</v>
      </c>
      <c r="I29" s="31">
        <v>0</v>
      </c>
      <c r="J29" s="31">
        <f t="shared" si="4"/>
        <v>139932.53000000003</v>
      </c>
    </row>
    <row r="30" spans="1:10" x14ac:dyDescent="0.2">
      <c r="A30" s="9" t="s">
        <v>45</v>
      </c>
      <c r="B30" s="29" t="s">
        <v>46</v>
      </c>
      <c r="C30" s="30">
        <v>172992</v>
      </c>
      <c r="D30" s="30">
        <v>172992</v>
      </c>
      <c r="E30" s="30">
        <v>158392</v>
      </c>
      <c r="F30" s="30">
        <v>0</v>
      </c>
      <c r="G30" s="30">
        <v>65798.02</v>
      </c>
      <c r="H30" s="31">
        <f t="shared" si="3"/>
        <v>92593.98</v>
      </c>
      <c r="I30" s="31">
        <v>0</v>
      </c>
      <c r="J30" s="31">
        <f t="shared" si="4"/>
        <v>107193.98</v>
      </c>
    </row>
    <row r="31" spans="1:10" x14ac:dyDescent="0.2">
      <c r="A31" s="9" t="s">
        <v>47</v>
      </c>
      <c r="B31" s="29" t="s">
        <v>48</v>
      </c>
      <c r="C31" s="30">
        <v>0</v>
      </c>
      <c r="D31" s="30">
        <v>32000</v>
      </c>
      <c r="E31" s="30">
        <v>32000</v>
      </c>
      <c r="F31" s="30">
        <v>0</v>
      </c>
      <c r="G31" s="30">
        <v>31145.5</v>
      </c>
      <c r="H31" s="31">
        <f t="shared" si="3"/>
        <v>854.5</v>
      </c>
      <c r="I31" s="31">
        <v>0</v>
      </c>
      <c r="J31" s="31">
        <f t="shared" si="4"/>
        <v>854.5</v>
      </c>
    </row>
    <row r="32" spans="1:10" x14ac:dyDescent="0.2">
      <c r="A32" s="32" t="s">
        <v>266</v>
      </c>
      <c r="B32" s="29" t="s">
        <v>267</v>
      </c>
      <c r="C32" s="30">
        <v>0</v>
      </c>
      <c r="D32" s="30">
        <v>39000</v>
      </c>
      <c r="E32" s="30">
        <v>39000</v>
      </c>
      <c r="F32" s="30">
        <v>0</v>
      </c>
      <c r="G32" s="30">
        <v>0</v>
      </c>
      <c r="H32" s="31">
        <f t="shared" ref="H32" si="5">SUM(E32-F32-G32)</f>
        <v>39000</v>
      </c>
      <c r="I32" s="31">
        <v>0</v>
      </c>
      <c r="J32" s="31">
        <f t="shared" ref="J32" si="6">SUM(D32-F32-G32)</f>
        <v>39000</v>
      </c>
    </row>
    <row r="33" spans="1:10" x14ac:dyDescent="0.2">
      <c r="A33" s="32" t="s">
        <v>49</v>
      </c>
      <c r="B33" s="29" t="s">
        <v>50</v>
      </c>
      <c r="C33" s="30">
        <v>5000</v>
      </c>
      <c r="D33" s="30">
        <v>11900</v>
      </c>
      <c r="E33" s="30">
        <v>11900</v>
      </c>
      <c r="F33" s="30">
        <v>0</v>
      </c>
      <c r="G33" s="30">
        <v>10181.01</v>
      </c>
      <c r="H33" s="31">
        <f t="shared" si="3"/>
        <v>1718.9899999999998</v>
      </c>
      <c r="I33" s="31">
        <v>0</v>
      </c>
      <c r="J33" s="31">
        <f t="shared" si="4"/>
        <v>1718.9899999999998</v>
      </c>
    </row>
    <row r="34" spans="1:10" x14ac:dyDescent="0.2">
      <c r="A34" s="9" t="s">
        <v>51</v>
      </c>
      <c r="B34" s="29" t="s">
        <v>52</v>
      </c>
      <c r="C34" s="30">
        <v>120000</v>
      </c>
      <c r="D34" s="30">
        <v>144100</v>
      </c>
      <c r="E34" s="30">
        <v>144100</v>
      </c>
      <c r="F34" s="30">
        <v>2533.9</v>
      </c>
      <c r="G34" s="30">
        <v>140520.75</v>
      </c>
      <c r="H34" s="31">
        <f t="shared" si="3"/>
        <v>1045.3500000000058</v>
      </c>
      <c r="I34" s="31">
        <v>0</v>
      </c>
      <c r="J34" s="31">
        <f t="shared" si="4"/>
        <v>1045.3500000000058</v>
      </c>
    </row>
    <row r="35" spans="1:10" x14ac:dyDescent="0.2">
      <c r="A35" s="32" t="s">
        <v>255</v>
      </c>
      <c r="B35" s="29" t="s">
        <v>32</v>
      </c>
      <c r="C35" s="30">
        <v>0</v>
      </c>
      <c r="D35" s="30">
        <v>3800</v>
      </c>
      <c r="E35" s="30">
        <v>3800</v>
      </c>
      <c r="F35" s="30">
        <v>0</v>
      </c>
      <c r="G35" s="30">
        <v>3750</v>
      </c>
      <c r="H35" s="31">
        <f t="shared" si="3"/>
        <v>50</v>
      </c>
      <c r="I35" s="31">
        <v>0</v>
      </c>
      <c r="J35" s="31">
        <f t="shared" si="4"/>
        <v>50</v>
      </c>
    </row>
    <row r="36" spans="1:10" x14ac:dyDescent="0.2">
      <c r="A36" s="32" t="s">
        <v>53</v>
      </c>
      <c r="B36" s="29" t="s">
        <v>36</v>
      </c>
      <c r="C36" s="30">
        <v>0</v>
      </c>
      <c r="D36" s="30">
        <v>14700</v>
      </c>
      <c r="E36" s="30">
        <v>14700</v>
      </c>
      <c r="F36" s="30">
        <v>0</v>
      </c>
      <c r="G36" s="30">
        <v>13889.28</v>
      </c>
      <c r="H36" s="31">
        <f t="shared" si="3"/>
        <v>810.71999999999935</v>
      </c>
      <c r="I36" s="31">
        <v>0</v>
      </c>
      <c r="J36" s="31">
        <f t="shared" si="4"/>
        <v>810.71999999999935</v>
      </c>
    </row>
    <row r="37" spans="1:10" x14ac:dyDescent="0.2">
      <c r="A37" s="32" t="s">
        <v>249</v>
      </c>
      <c r="B37" s="29" t="s">
        <v>38</v>
      </c>
      <c r="C37" s="30">
        <v>0</v>
      </c>
      <c r="D37" s="30">
        <v>1000</v>
      </c>
      <c r="E37" s="30">
        <v>1000</v>
      </c>
      <c r="F37" s="30">
        <v>0</v>
      </c>
      <c r="G37" s="30">
        <v>488.61</v>
      </c>
      <c r="H37" s="31">
        <f>SUM(E37-F37-G37)</f>
        <v>511.39</v>
      </c>
      <c r="I37" s="31">
        <v>0</v>
      </c>
      <c r="J37" s="31">
        <f>SUM(D37-F37-G37)</f>
        <v>511.39</v>
      </c>
    </row>
    <row r="38" spans="1:10" x14ac:dyDescent="0.2">
      <c r="A38" s="32" t="s">
        <v>250</v>
      </c>
      <c r="B38" s="29" t="s">
        <v>251</v>
      </c>
      <c r="C38" s="30">
        <v>0</v>
      </c>
      <c r="D38" s="30">
        <v>3600</v>
      </c>
      <c r="E38" s="30">
        <v>3600</v>
      </c>
      <c r="F38" s="30">
        <v>0</v>
      </c>
      <c r="G38" s="30">
        <v>3506.55</v>
      </c>
      <c r="H38" s="31">
        <f>SUM(E38-F38-G38)</f>
        <v>93.449999999999818</v>
      </c>
      <c r="I38" s="31">
        <v>0</v>
      </c>
      <c r="J38" s="31">
        <f>SUM(D38-F38-G38)</f>
        <v>93.449999999999818</v>
      </c>
    </row>
    <row r="39" spans="1:10" x14ac:dyDescent="0.2">
      <c r="A39" s="9" t="s">
        <v>54</v>
      </c>
      <c r="B39" s="29" t="s">
        <v>55</v>
      </c>
      <c r="C39" s="30">
        <v>13700</v>
      </c>
      <c r="D39" s="30">
        <v>40300</v>
      </c>
      <c r="E39" s="30">
        <v>40300</v>
      </c>
      <c r="F39" s="30">
        <v>369.69</v>
      </c>
      <c r="G39" s="30">
        <v>36250.94</v>
      </c>
      <c r="H39" s="31">
        <f t="shared" si="3"/>
        <v>3679.3699999999953</v>
      </c>
      <c r="I39" s="31">
        <v>0</v>
      </c>
      <c r="J39" s="31">
        <f t="shared" si="4"/>
        <v>3679.3699999999953</v>
      </c>
    </row>
    <row r="40" spans="1:10" x14ac:dyDescent="0.2">
      <c r="A40" s="33"/>
      <c r="B40" s="34"/>
      <c r="C40" s="35"/>
      <c r="D40" s="35"/>
      <c r="E40" s="35"/>
      <c r="F40" s="35"/>
      <c r="G40" s="35"/>
      <c r="H40" s="36"/>
      <c r="I40" s="35"/>
      <c r="J40" s="36"/>
    </row>
    <row r="41" spans="1:10" x14ac:dyDescent="0.2">
      <c r="A41" s="33"/>
      <c r="B41" s="37" t="s">
        <v>56</v>
      </c>
      <c r="C41" s="38">
        <f t="shared" ref="C41:J41" si="7">SUM(C43:C76)</f>
        <v>1389483</v>
      </c>
      <c r="D41" s="38">
        <f t="shared" si="7"/>
        <v>1697103</v>
      </c>
      <c r="E41" s="38">
        <f t="shared" si="7"/>
        <v>1660434</v>
      </c>
      <c r="F41" s="38">
        <f t="shared" si="7"/>
        <v>213928.53999999998</v>
      </c>
      <c r="G41" s="38">
        <f t="shared" si="7"/>
        <v>1412158.28</v>
      </c>
      <c r="H41" s="38">
        <f t="shared" si="7"/>
        <v>34347.180000000008</v>
      </c>
      <c r="I41" s="38">
        <f t="shared" si="7"/>
        <v>0</v>
      </c>
      <c r="J41" s="38">
        <f t="shared" si="7"/>
        <v>71016.180000000008</v>
      </c>
    </row>
    <row r="42" spans="1:10" x14ac:dyDescent="0.2">
      <c r="A42" s="33"/>
      <c r="B42" s="39"/>
      <c r="C42" s="35"/>
      <c r="D42" s="35"/>
      <c r="E42" s="35"/>
      <c r="F42" s="35"/>
      <c r="G42" s="35"/>
      <c r="H42" s="36"/>
      <c r="I42" s="35"/>
      <c r="J42" s="36"/>
    </row>
    <row r="43" spans="1:10" x14ac:dyDescent="0.2">
      <c r="A43" s="9" t="s">
        <v>57</v>
      </c>
      <c r="B43" s="29" t="s">
        <v>58</v>
      </c>
      <c r="C43" s="30">
        <v>4800</v>
      </c>
      <c r="D43" s="30">
        <v>0</v>
      </c>
      <c r="E43" s="30">
        <v>0</v>
      </c>
      <c r="F43" s="30">
        <v>0</v>
      </c>
      <c r="G43" s="30">
        <v>0</v>
      </c>
      <c r="H43" s="31">
        <f t="shared" ref="H43:H74" si="8">SUM(E43-F43-G43)</f>
        <v>0</v>
      </c>
      <c r="I43" s="30">
        <v>0</v>
      </c>
      <c r="J43" s="31">
        <f t="shared" ref="J43:J74" si="9">SUM(D43-F43-G43)</f>
        <v>0</v>
      </c>
    </row>
    <row r="44" spans="1:10" x14ac:dyDescent="0.2">
      <c r="A44" s="9">
        <v>102</v>
      </c>
      <c r="B44" s="29" t="s">
        <v>59</v>
      </c>
      <c r="C44" s="30">
        <v>3000</v>
      </c>
      <c r="D44" s="30">
        <v>3200</v>
      </c>
      <c r="E44" s="30">
        <v>3200</v>
      </c>
      <c r="F44" s="30">
        <v>0</v>
      </c>
      <c r="G44" s="30">
        <v>3071.33</v>
      </c>
      <c r="H44" s="31">
        <f t="shared" si="8"/>
        <v>128.67000000000007</v>
      </c>
      <c r="I44" s="30">
        <v>0</v>
      </c>
      <c r="J44" s="31">
        <f t="shared" si="9"/>
        <v>128.67000000000007</v>
      </c>
    </row>
    <row r="45" spans="1:10" x14ac:dyDescent="0.2">
      <c r="A45" s="9" t="s">
        <v>60</v>
      </c>
      <c r="B45" s="29" t="s">
        <v>61</v>
      </c>
      <c r="C45" s="30">
        <v>18400</v>
      </c>
      <c r="D45" s="30">
        <v>400</v>
      </c>
      <c r="E45" s="30">
        <v>400</v>
      </c>
      <c r="F45" s="30">
        <v>0</v>
      </c>
      <c r="G45" s="30">
        <v>0</v>
      </c>
      <c r="H45" s="31">
        <f t="shared" si="8"/>
        <v>400</v>
      </c>
      <c r="I45" s="30">
        <v>0</v>
      </c>
      <c r="J45" s="31">
        <f>SUM(D45-F45-G45)</f>
        <v>400</v>
      </c>
    </row>
    <row r="46" spans="1:10" x14ac:dyDescent="0.2">
      <c r="A46" s="9" t="s">
        <v>62</v>
      </c>
      <c r="B46" s="29" t="s">
        <v>63</v>
      </c>
      <c r="C46" s="30">
        <v>1000</v>
      </c>
      <c r="D46" s="30">
        <v>0</v>
      </c>
      <c r="E46" s="30">
        <v>0</v>
      </c>
      <c r="F46" s="30">
        <v>0</v>
      </c>
      <c r="G46" s="30">
        <v>0</v>
      </c>
      <c r="H46" s="31">
        <f t="shared" si="8"/>
        <v>0</v>
      </c>
      <c r="I46" s="30">
        <v>0</v>
      </c>
      <c r="J46" s="31">
        <f t="shared" si="9"/>
        <v>0</v>
      </c>
    </row>
    <row r="47" spans="1:10" x14ac:dyDescent="0.2">
      <c r="A47" s="9" t="s">
        <v>64</v>
      </c>
      <c r="B47" s="29" t="s">
        <v>65</v>
      </c>
      <c r="C47" s="30">
        <v>72000</v>
      </c>
      <c r="D47" s="30">
        <v>74000</v>
      </c>
      <c r="E47" s="30">
        <v>74000</v>
      </c>
      <c r="F47" s="30">
        <v>0</v>
      </c>
      <c r="G47" s="30">
        <v>73951.91</v>
      </c>
      <c r="H47" s="31">
        <f t="shared" si="8"/>
        <v>48.089999999996508</v>
      </c>
      <c r="I47" s="30">
        <v>0</v>
      </c>
      <c r="J47" s="31">
        <f t="shared" si="9"/>
        <v>48.089999999996508</v>
      </c>
    </row>
    <row r="48" spans="1:10" x14ac:dyDescent="0.2">
      <c r="A48" s="9" t="s">
        <v>66</v>
      </c>
      <c r="B48" s="29" t="s">
        <v>67</v>
      </c>
      <c r="C48" s="30">
        <v>22500</v>
      </c>
      <c r="D48" s="30">
        <v>22500</v>
      </c>
      <c r="E48" s="30">
        <v>22500</v>
      </c>
      <c r="F48" s="30">
        <v>2002</v>
      </c>
      <c r="G48" s="30">
        <v>19245.2</v>
      </c>
      <c r="H48" s="31">
        <f t="shared" si="8"/>
        <v>1252.7999999999993</v>
      </c>
      <c r="I48" s="30">
        <v>0</v>
      </c>
      <c r="J48" s="31">
        <f t="shared" si="9"/>
        <v>1252.7999999999993</v>
      </c>
    </row>
    <row r="49" spans="1:10" x14ac:dyDescent="0.2">
      <c r="A49" s="9" t="s">
        <v>68</v>
      </c>
      <c r="B49" s="29" t="s">
        <v>69</v>
      </c>
      <c r="C49" s="30">
        <v>3800</v>
      </c>
      <c r="D49" s="30">
        <v>1800</v>
      </c>
      <c r="E49" s="30">
        <v>1476</v>
      </c>
      <c r="F49" s="30">
        <v>0</v>
      </c>
      <c r="G49" s="30">
        <v>52.5</v>
      </c>
      <c r="H49" s="31">
        <f>SUM(E49-F49-G49)</f>
        <v>1423.5</v>
      </c>
      <c r="I49" s="30">
        <v>0</v>
      </c>
      <c r="J49" s="31">
        <f t="shared" si="9"/>
        <v>1747.5</v>
      </c>
    </row>
    <row r="50" spans="1:10" x14ac:dyDescent="0.2">
      <c r="A50" s="9" t="s">
        <v>70</v>
      </c>
      <c r="B50" s="29" t="s">
        <v>71</v>
      </c>
      <c r="C50" s="30">
        <v>436074</v>
      </c>
      <c r="D50" s="30">
        <v>505674</v>
      </c>
      <c r="E50" s="30">
        <v>469329</v>
      </c>
      <c r="F50" s="30">
        <v>0</v>
      </c>
      <c r="G50" s="30">
        <v>450698.68</v>
      </c>
      <c r="H50" s="31">
        <f t="shared" si="8"/>
        <v>18630.320000000007</v>
      </c>
      <c r="I50" s="30">
        <v>0</v>
      </c>
      <c r="J50" s="31">
        <f t="shared" si="9"/>
        <v>54975.320000000007</v>
      </c>
    </row>
    <row r="51" spans="1:10" x14ac:dyDescent="0.2">
      <c r="A51" s="9" t="s">
        <v>72</v>
      </c>
      <c r="B51" s="29" t="s">
        <v>73</v>
      </c>
      <c r="C51" s="30">
        <v>311779</v>
      </c>
      <c r="D51" s="30">
        <v>143379</v>
      </c>
      <c r="E51" s="30">
        <v>143379</v>
      </c>
      <c r="F51" s="30">
        <v>0</v>
      </c>
      <c r="G51" s="30">
        <v>140710.6</v>
      </c>
      <c r="H51" s="31">
        <f t="shared" si="8"/>
        <v>2668.3999999999942</v>
      </c>
      <c r="I51" s="30">
        <v>0</v>
      </c>
      <c r="J51" s="31">
        <f t="shared" si="9"/>
        <v>2668.3999999999942</v>
      </c>
    </row>
    <row r="52" spans="1:10" x14ac:dyDescent="0.2">
      <c r="A52" s="9">
        <v>116</v>
      </c>
      <c r="B52" s="29" t="s">
        <v>264</v>
      </c>
      <c r="C52" s="30">
        <v>0</v>
      </c>
      <c r="D52" s="30">
        <v>282000</v>
      </c>
      <c r="E52" s="30">
        <v>282000</v>
      </c>
      <c r="F52" s="30">
        <v>0</v>
      </c>
      <c r="G52" s="30">
        <v>280232.03999999998</v>
      </c>
      <c r="H52" s="31">
        <f t="shared" ref="H52" si="10">SUM(E52-F52-G52)</f>
        <v>1767.960000000021</v>
      </c>
      <c r="I52" s="30">
        <v>0</v>
      </c>
      <c r="J52" s="31">
        <f t="shared" ref="J52" si="11">SUM(D52-F52-G52)</f>
        <v>1767.960000000021</v>
      </c>
    </row>
    <row r="53" spans="1:10" x14ac:dyDescent="0.2">
      <c r="A53" s="9">
        <v>117</v>
      </c>
      <c r="B53" s="29" t="s">
        <v>74</v>
      </c>
      <c r="C53" s="30">
        <v>7100</v>
      </c>
      <c r="D53" s="30">
        <v>8200</v>
      </c>
      <c r="E53" s="30">
        <v>8200</v>
      </c>
      <c r="F53" s="30">
        <v>0</v>
      </c>
      <c r="G53" s="30">
        <v>8157.07</v>
      </c>
      <c r="H53" s="31">
        <f t="shared" si="8"/>
        <v>42.930000000000291</v>
      </c>
      <c r="I53" s="30">
        <v>0</v>
      </c>
      <c r="J53" s="31">
        <f t="shared" si="9"/>
        <v>42.930000000000291</v>
      </c>
    </row>
    <row r="54" spans="1:10" x14ac:dyDescent="0.2">
      <c r="A54" s="9" t="s">
        <v>75</v>
      </c>
      <c r="B54" s="29" t="s">
        <v>76</v>
      </c>
      <c r="C54" s="30">
        <v>4720</v>
      </c>
      <c r="D54" s="30">
        <v>5520</v>
      </c>
      <c r="E54" s="30">
        <v>5520</v>
      </c>
      <c r="F54" s="30">
        <v>4425.88</v>
      </c>
      <c r="G54" s="30">
        <v>891.88</v>
      </c>
      <c r="H54" s="31">
        <f t="shared" si="8"/>
        <v>202.2399999999999</v>
      </c>
      <c r="I54" s="30">
        <v>0</v>
      </c>
      <c r="J54" s="31">
        <f t="shared" si="9"/>
        <v>202.2399999999999</v>
      </c>
    </row>
    <row r="55" spans="1:10" x14ac:dyDescent="0.2">
      <c r="A55" s="9" t="s">
        <v>77</v>
      </c>
      <c r="B55" s="29" t="s">
        <v>78</v>
      </c>
      <c r="C55" s="30">
        <v>19700</v>
      </c>
      <c r="D55" s="30">
        <v>14950</v>
      </c>
      <c r="E55" s="30">
        <v>14950</v>
      </c>
      <c r="F55" s="30">
        <v>12965.25</v>
      </c>
      <c r="G55" s="30">
        <v>1884.67</v>
      </c>
      <c r="H55" s="31">
        <f t="shared" si="8"/>
        <v>100.07999999999993</v>
      </c>
      <c r="I55" s="30">
        <v>0</v>
      </c>
      <c r="J55" s="31">
        <f t="shared" si="9"/>
        <v>100.07999999999993</v>
      </c>
    </row>
    <row r="56" spans="1:10" x14ac:dyDescent="0.2">
      <c r="A56" s="9" t="s">
        <v>79</v>
      </c>
      <c r="B56" s="29" t="s">
        <v>80</v>
      </c>
      <c r="C56" s="30">
        <v>6100</v>
      </c>
      <c r="D56" s="30">
        <v>8100</v>
      </c>
      <c r="E56" s="30">
        <v>8100</v>
      </c>
      <c r="F56" s="30">
        <v>6042.97</v>
      </c>
      <c r="G56" s="30">
        <v>1761.63</v>
      </c>
      <c r="H56" s="31">
        <f t="shared" si="8"/>
        <v>295.39999999999964</v>
      </c>
      <c r="I56" s="30">
        <v>0</v>
      </c>
      <c r="J56" s="31">
        <f t="shared" si="9"/>
        <v>295.39999999999964</v>
      </c>
    </row>
    <row r="57" spans="1:10" x14ac:dyDescent="0.2">
      <c r="A57" s="9" t="s">
        <v>81</v>
      </c>
      <c r="B57" s="29" t="s">
        <v>82</v>
      </c>
      <c r="C57" s="30">
        <v>141624</v>
      </c>
      <c r="D57" s="30">
        <v>137824</v>
      </c>
      <c r="E57" s="30">
        <v>137824</v>
      </c>
      <c r="F57" s="30">
        <v>65487</v>
      </c>
      <c r="G57" s="30">
        <v>71758.5</v>
      </c>
      <c r="H57" s="31">
        <f t="shared" si="8"/>
        <v>578.5</v>
      </c>
      <c r="I57" s="30">
        <v>0</v>
      </c>
      <c r="J57" s="31">
        <f t="shared" si="9"/>
        <v>578.5</v>
      </c>
    </row>
    <row r="58" spans="1:10" x14ac:dyDescent="0.2">
      <c r="A58" s="9" t="s">
        <v>83</v>
      </c>
      <c r="B58" s="29" t="s">
        <v>84</v>
      </c>
      <c r="C58" s="30">
        <v>3800</v>
      </c>
      <c r="D58" s="30">
        <v>2300</v>
      </c>
      <c r="E58" s="30">
        <v>2300</v>
      </c>
      <c r="F58" s="30">
        <v>2300</v>
      </c>
      <c r="G58" s="30">
        <v>0</v>
      </c>
      <c r="H58" s="31">
        <f t="shared" si="8"/>
        <v>0</v>
      </c>
      <c r="I58" s="30">
        <v>0</v>
      </c>
      <c r="J58" s="31">
        <f t="shared" si="9"/>
        <v>0</v>
      </c>
    </row>
    <row r="59" spans="1:10" x14ac:dyDescent="0.2">
      <c r="A59" s="9" t="s">
        <v>85</v>
      </c>
      <c r="B59" s="29" t="s">
        <v>86</v>
      </c>
      <c r="C59" s="30">
        <v>4800</v>
      </c>
      <c r="D59" s="30">
        <v>3200</v>
      </c>
      <c r="E59" s="30">
        <v>3200</v>
      </c>
      <c r="F59" s="30">
        <v>3200</v>
      </c>
      <c r="G59" s="30">
        <v>0</v>
      </c>
      <c r="H59" s="31">
        <f t="shared" si="8"/>
        <v>0</v>
      </c>
      <c r="I59" s="30">
        <v>0</v>
      </c>
      <c r="J59" s="31">
        <f t="shared" si="9"/>
        <v>0</v>
      </c>
    </row>
    <row r="60" spans="1:10" x14ac:dyDescent="0.2">
      <c r="A60" s="9" t="s">
        <v>87</v>
      </c>
      <c r="B60" s="29" t="s">
        <v>88</v>
      </c>
      <c r="C60" s="30">
        <v>51667</v>
      </c>
      <c r="D60" s="30">
        <v>81267</v>
      </c>
      <c r="E60" s="30">
        <v>81267</v>
      </c>
      <c r="F60" s="30">
        <v>28658.38</v>
      </c>
      <c r="G60" s="30">
        <v>52448.92</v>
      </c>
      <c r="H60" s="31">
        <f t="shared" si="8"/>
        <v>159.69999999999709</v>
      </c>
      <c r="I60" s="30">
        <v>0</v>
      </c>
      <c r="J60" s="31">
        <f t="shared" si="9"/>
        <v>159.69999999999709</v>
      </c>
    </row>
    <row r="61" spans="1:10" x14ac:dyDescent="0.2">
      <c r="A61" s="9">
        <v>152</v>
      </c>
      <c r="B61" s="29" t="s">
        <v>89</v>
      </c>
      <c r="C61" s="30">
        <v>1700</v>
      </c>
      <c r="D61" s="30">
        <v>1700</v>
      </c>
      <c r="E61" s="30">
        <v>1700</v>
      </c>
      <c r="F61" s="30">
        <v>1700</v>
      </c>
      <c r="G61" s="30">
        <v>0</v>
      </c>
      <c r="H61" s="31">
        <f>SUM(E61-F61-G61)</f>
        <v>0</v>
      </c>
      <c r="I61" s="30">
        <v>0</v>
      </c>
      <c r="J61" s="31">
        <f>SUM(D61-F61-G61)</f>
        <v>0</v>
      </c>
    </row>
    <row r="62" spans="1:10" x14ac:dyDescent="0.2">
      <c r="A62" s="9" t="s">
        <v>90</v>
      </c>
      <c r="B62" s="29" t="s">
        <v>91</v>
      </c>
      <c r="C62" s="30">
        <v>2836</v>
      </c>
      <c r="D62" s="30">
        <v>2836</v>
      </c>
      <c r="E62" s="30">
        <v>2836</v>
      </c>
      <c r="F62" s="30">
        <v>2836</v>
      </c>
      <c r="G62" s="30">
        <v>0</v>
      </c>
      <c r="H62" s="31">
        <f t="shared" si="8"/>
        <v>0</v>
      </c>
      <c r="I62" s="30">
        <v>0</v>
      </c>
      <c r="J62" s="31">
        <f t="shared" si="9"/>
        <v>0</v>
      </c>
    </row>
    <row r="63" spans="1:10" x14ac:dyDescent="0.2">
      <c r="A63" s="9">
        <v>154</v>
      </c>
      <c r="B63" s="29" t="s">
        <v>92</v>
      </c>
      <c r="C63" s="30">
        <v>13500</v>
      </c>
      <c r="D63" s="30">
        <v>9500</v>
      </c>
      <c r="E63" s="30">
        <v>9500</v>
      </c>
      <c r="F63" s="30">
        <v>353.9</v>
      </c>
      <c r="G63" s="30">
        <v>9146.1</v>
      </c>
      <c r="H63" s="31">
        <f t="shared" si="8"/>
        <v>0</v>
      </c>
      <c r="I63" s="30">
        <v>0</v>
      </c>
      <c r="J63" s="31">
        <f t="shared" si="9"/>
        <v>0</v>
      </c>
    </row>
    <row r="64" spans="1:10" x14ac:dyDescent="0.2">
      <c r="A64" s="9" t="s">
        <v>93</v>
      </c>
      <c r="B64" s="29" t="s">
        <v>94</v>
      </c>
      <c r="C64" s="30">
        <v>53800</v>
      </c>
      <c r="D64" s="30">
        <v>23600</v>
      </c>
      <c r="E64" s="30">
        <v>23600</v>
      </c>
      <c r="F64" s="30">
        <v>0</v>
      </c>
      <c r="G64" s="30">
        <v>18981.22</v>
      </c>
      <c r="H64" s="31">
        <f t="shared" si="8"/>
        <v>4618.7799999999988</v>
      </c>
      <c r="I64" s="30">
        <v>0</v>
      </c>
      <c r="J64" s="31">
        <f t="shared" si="9"/>
        <v>4618.7799999999988</v>
      </c>
    </row>
    <row r="65" spans="1:10" x14ac:dyDescent="0.2">
      <c r="A65" s="9">
        <v>165</v>
      </c>
      <c r="B65" s="29" t="s">
        <v>95</v>
      </c>
      <c r="C65" s="30">
        <v>60235</v>
      </c>
      <c r="D65" s="30">
        <v>129835</v>
      </c>
      <c r="E65" s="30">
        <v>129835</v>
      </c>
      <c r="F65" s="30">
        <v>20046.11</v>
      </c>
      <c r="G65" s="30">
        <v>109491.52</v>
      </c>
      <c r="H65" s="31">
        <f t="shared" si="8"/>
        <v>297.36999999999534</v>
      </c>
      <c r="I65" s="30">
        <v>0</v>
      </c>
      <c r="J65" s="31">
        <f t="shared" si="9"/>
        <v>297.36999999999534</v>
      </c>
    </row>
    <row r="66" spans="1:10" x14ac:dyDescent="0.2">
      <c r="A66" s="9" t="s">
        <v>96</v>
      </c>
      <c r="B66" s="29" t="s">
        <v>97</v>
      </c>
      <c r="C66" s="30">
        <v>45755</v>
      </c>
      <c r="D66" s="30">
        <v>61255</v>
      </c>
      <c r="E66" s="30">
        <v>61255</v>
      </c>
      <c r="F66" s="30">
        <v>28652.65</v>
      </c>
      <c r="G66" s="30">
        <v>31919.61</v>
      </c>
      <c r="H66" s="31">
        <f t="shared" si="8"/>
        <v>682.73999999999796</v>
      </c>
      <c r="I66" s="30">
        <v>0</v>
      </c>
      <c r="J66" s="31">
        <f t="shared" si="9"/>
        <v>682.73999999999796</v>
      </c>
    </row>
    <row r="67" spans="1:10" x14ac:dyDescent="0.2">
      <c r="A67" s="9" t="s">
        <v>98</v>
      </c>
      <c r="B67" s="29" t="s">
        <v>99</v>
      </c>
      <c r="C67" s="30">
        <v>13500</v>
      </c>
      <c r="D67" s="30">
        <v>11200</v>
      </c>
      <c r="E67" s="30">
        <v>11200</v>
      </c>
      <c r="F67" s="30">
        <v>10503</v>
      </c>
      <c r="G67" s="30">
        <v>397</v>
      </c>
      <c r="H67" s="31">
        <f t="shared" si="8"/>
        <v>300</v>
      </c>
      <c r="I67" s="7">
        <v>0</v>
      </c>
      <c r="J67" s="31">
        <f t="shared" si="9"/>
        <v>300</v>
      </c>
    </row>
    <row r="68" spans="1:10" x14ac:dyDescent="0.2">
      <c r="A68" s="9" t="s">
        <v>100</v>
      </c>
      <c r="B68" s="29" t="s">
        <v>101</v>
      </c>
      <c r="C68" s="30">
        <v>20200</v>
      </c>
      <c r="D68" s="30">
        <v>72850</v>
      </c>
      <c r="E68" s="30">
        <v>72850</v>
      </c>
      <c r="F68" s="30">
        <v>10913.27</v>
      </c>
      <c r="G68" s="30">
        <v>61760.75</v>
      </c>
      <c r="H68" s="31">
        <f t="shared" si="8"/>
        <v>175.97999999999593</v>
      </c>
      <c r="I68" s="30">
        <v>0</v>
      </c>
      <c r="J68" s="31">
        <f t="shared" si="9"/>
        <v>175.97999999999593</v>
      </c>
    </row>
    <row r="69" spans="1:10" x14ac:dyDescent="0.2">
      <c r="A69" s="9" t="s">
        <v>102</v>
      </c>
      <c r="B69" s="29" t="s">
        <v>103</v>
      </c>
      <c r="C69" s="30">
        <v>3900</v>
      </c>
      <c r="D69" s="30">
        <v>3900</v>
      </c>
      <c r="E69" s="30">
        <v>3900</v>
      </c>
      <c r="F69" s="30">
        <v>3900</v>
      </c>
      <c r="G69" s="30">
        <v>0</v>
      </c>
      <c r="H69" s="31">
        <f t="shared" si="8"/>
        <v>0</v>
      </c>
      <c r="I69" s="31">
        <v>0</v>
      </c>
      <c r="J69" s="31">
        <f t="shared" si="9"/>
        <v>0</v>
      </c>
    </row>
    <row r="70" spans="1:10" x14ac:dyDescent="0.2">
      <c r="A70" s="9" t="s">
        <v>104</v>
      </c>
      <c r="B70" s="29" t="s">
        <v>105</v>
      </c>
      <c r="C70" s="30">
        <v>7293</v>
      </c>
      <c r="D70" s="30">
        <v>19593</v>
      </c>
      <c r="E70" s="30">
        <v>19593</v>
      </c>
      <c r="F70" s="30">
        <v>4672.5200000000004</v>
      </c>
      <c r="G70" s="30">
        <v>14620.48</v>
      </c>
      <c r="H70" s="31">
        <f t="shared" si="8"/>
        <v>300</v>
      </c>
      <c r="I70" s="31">
        <v>0</v>
      </c>
      <c r="J70" s="31">
        <f t="shared" si="9"/>
        <v>300</v>
      </c>
    </row>
    <row r="71" spans="1:10" x14ac:dyDescent="0.2">
      <c r="A71" s="9" t="s">
        <v>106</v>
      </c>
      <c r="B71" s="29" t="s">
        <v>107</v>
      </c>
      <c r="C71" s="30">
        <v>2000</v>
      </c>
      <c r="D71" s="30">
        <v>2500</v>
      </c>
      <c r="E71" s="30">
        <v>2500</v>
      </c>
      <c r="F71" s="30">
        <v>1987.38</v>
      </c>
      <c r="G71" s="30">
        <v>296.89999999999998</v>
      </c>
      <c r="H71" s="31">
        <f t="shared" si="8"/>
        <v>215.71999999999991</v>
      </c>
      <c r="I71" s="31">
        <v>0</v>
      </c>
      <c r="J71" s="31">
        <f t="shared" si="9"/>
        <v>215.71999999999991</v>
      </c>
    </row>
    <row r="72" spans="1:10" x14ac:dyDescent="0.2">
      <c r="A72" s="9">
        <v>192</v>
      </c>
      <c r="B72" s="29" t="s">
        <v>108</v>
      </c>
      <c r="C72" s="30">
        <v>45900</v>
      </c>
      <c r="D72" s="30">
        <v>45900</v>
      </c>
      <c r="E72" s="30">
        <v>45900</v>
      </c>
      <c r="F72" s="30">
        <v>2067.14</v>
      </c>
      <c r="G72" s="30">
        <v>43832.86</v>
      </c>
      <c r="H72" s="31">
        <f t="shared" si="8"/>
        <v>0</v>
      </c>
      <c r="I72" s="31">
        <v>0</v>
      </c>
      <c r="J72" s="31">
        <f t="shared" si="9"/>
        <v>0</v>
      </c>
    </row>
    <row r="73" spans="1:10" x14ac:dyDescent="0.2">
      <c r="A73" s="9">
        <v>195</v>
      </c>
      <c r="B73" s="29" t="s">
        <v>109</v>
      </c>
      <c r="C73" s="30">
        <v>4000</v>
      </c>
      <c r="D73" s="30">
        <v>2000</v>
      </c>
      <c r="E73" s="30">
        <v>2000</v>
      </c>
      <c r="F73" s="30">
        <v>870</v>
      </c>
      <c r="G73" s="30">
        <v>1130</v>
      </c>
      <c r="H73" s="31">
        <f t="shared" si="8"/>
        <v>0</v>
      </c>
      <c r="I73" s="31">
        <v>0</v>
      </c>
      <c r="J73" s="31">
        <f t="shared" si="9"/>
        <v>0</v>
      </c>
    </row>
    <row r="74" spans="1:10" x14ac:dyDescent="0.2">
      <c r="A74" s="9">
        <v>196</v>
      </c>
      <c r="B74" s="29" t="s">
        <v>110</v>
      </c>
      <c r="C74" s="30">
        <v>2000</v>
      </c>
      <c r="D74" s="30">
        <v>2300</v>
      </c>
      <c r="E74" s="30">
        <v>2300</v>
      </c>
      <c r="F74" s="30">
        <v>173.8</v>
      </c>
      <c r="G74" s="30">
        <v>2068.1999999999998</v>
      </c>
      <c r="H74" s="31">
        <f t="shared" si="8"/>
        <v>58</v>
      </c>
      <c r="I74" s="31">
        <v>0</v>
      </c>
      <c r="J74" s="31">
        <f t="shared" si="9"/>
        <v>58</v>
      </c>
    </row>
    <row r="75" spans="1:10" x14ac:dyDescent="0.2">
      <c r="A75" s="9">
        <v>197</v>
      </c>
      <c r="B75" s="29" t="s">
        <v>95</v>
      </c>
      <c r="C75" s="30">
        <v>0</v>
      </c>
      <c r="D75" s="30">
        <v>12900</v>
      </c>
      <c r="E75" s="30">
        <v>12900</v>
      </c>
      <c r="F75" s="30">
        <v>58.07</v>
      </c>
      <c r="G75" s="30">
        <v>12841.93</v>
      </c>
      <c r="H75" s="31">
        <f>SUM(E75-F75-G75)</f>
        <v>0</v>
      </c>
      <c r="I75" s="31">
        <v>0</v>
      </c>
      <c r="J75" s="31">
        <f>SUM(D75-F75-G75)</f>
        <v>0</v>
      </c>
    </row>
    <row r="76" spans="1:10" x14ac:dyDescent="0.2">
      <c r="A76" s="9">
        <v>199</v>
      </c>
      <c r="B76" s="29" t="s">
        <v>99</v>
      </c>
      <c r="C76" s="30">
        <v>0</v>
      </c>
      <c r="D76" s="30">
        <v>920</v>
      </c>
      <c r="E76" s="30">
        <v>920</v>
      </c>
      <c r="F76" s="30">
        <v>113.22</v>
      </c>
      <c r="G76" s="30">
        <v>806.78</v>
      </c>
      <c r="H76" s="31">
        <f>SUM(E76-F76-G76)</f>
        <v>0</v>
      </c>
      <c r="I76" s="31">
        <v>0</v>
      </c>
      <c r="J76" s="31">
        <f>SUM(D76-F76-G76)</f>
        <v>0</v>
      </c>
    </row>
    <row r="77" spans="1:10" x14ac:dyDescent="0.2">
      <c r="A77" s="33"/>
      <c r="B77" s="34"/>
      <c r="C77" s="35"/>
      <c r="D77" s="35"/>
      <c r="E77" s="35"/>
      <c r="F77" s="35"/>
      <c r="G77" s="35"/>
      <c r="H77" s="36"/>
      <c r="I77" s="35"/>
      <c r="J77" s="31"/>
    </row>
    <row r="78" spans="1:10" x14ac:dyDescent="0.2">
      <c r="A78" s="33"/>
      <c r="B78" s="37" t="s">
        <v>111</v>
      </c>
      <c r="C78" s="38">
        <f t="shared" ref="C78:J78" si="12">SUM(C80:C128)</f>
        <v>1134686</v>
      </c>
      <c r="D78" s="38">
        <f t="shared" si="12"/>
        <v>1446416</v>
      </c>
      <c r="E78" s="38">
        <f t="shared" si="12"/>
        <v>1446416</v>
      </c>
      <c r="F78" s="38">
        <f t="shared" si="12"/>
        <v>445745.23000000016</v>
      </c>
      <c r="G78" s="38">
        <f t="shared" si="12"/>
        <v>935152.87999999977</v>
      </c>
      <c r="H78" s="38">
        <f t="shared" si="12"/>
        <v>65517.890000000094</v>
      </c>
      <c r="I78" s="38">
        <f t="shared" si="12"/>
        <v>52820.93</v>
      </c>
      <c r="J78" s="38">
        <f t="shared" si="12"/>
        <v>65517.890000000094</v>
      </c>
    </row>
    <row r="79" spans="1:10" x14ac:dyDescent="0.2">
      <c r="A79" s="33"/>
      <c r="B79" s="39"/>
      <c r="C79" s="35"/>
      <c r="D79" s="35"/>
      <c r="E79" s="35"/>
      <c r="F79" s="35"/>
      <c r="G79" s="35"/>
      <c r="H79" s="36"/>
      <c r="I79" s="35"/>
      <c r="J79" s="36"/>
    </row>
    <row r="80" spans="1:10" x14ac:dyDescent="0.2">
      <c r="A80" s="9" t="s">
        <v>112</v>
      </c>
      <c r="B80" s="29" t="s">
        <v>113</v>
      </c>
      <c r="C80" s="30">
        <v>483000</v>
      </c>
      <c r="D80" s="30">
        <v>628100</v>
      </c>
      <c r="E80" s="30">
        <v>628100</v>
      </c>
      <c r="F80" s="30">
        <v>13178.69</v>
      </c>
      <c r="G80" s="30">
        <v>560979.43999999994</v>
      </c>
      <c r="H80" s="31">
        <f t="shared" ref="H80:H128" si="13">SUM(E80-F80-G80)</f>
        <v>53941.870000000112</v>
      </c>
      <c r="I80" s="30">
        <v>52820.93</v>
      </c>
      <c r="J80" s="31">
        <f>SUM(D80-F80-G80)</f>
        <v>53941.870000000112</v>
      </c>
    </row>
    <row r="81" spans="1:10" x14ac:dyDescent="0.2">
      <c r="A81" s="9" t="s">
        <v>114</v>
      </c>
      <c r="B81" s="29" t="s">
        <v>115</v>
      </c>
      <c r="C81" s="30">
        <v>21000</v>
      </c>
      <c r="D81" s="30">
        <v>27100</v>
      </c>
      <c r="E81" s="30">
        <v>27100</v>
      </c>
      <c r="F81" s="30">
        <v>14102.51</v>
      </c>
      <c r="G81" s="30">
        <v>12805.39</v>
      </c>
      <c r="H81" s="31">
        <f t="shared" si="13"/>
        <v>192.10000000000036</v>
      </c>
      <c r="I81" s="30">
        <v>0</v>
      </c>
      <c r="J81" s="31">
        <f t="shared" ref="J81:J128" si="14">SUM(D81-F81-G81)</f>
        <v>192.10000000000036</v>
      </c>
    </row>
    <row r="82" spans="1:10" x14ac:dyDescent="0.2">
      <c r="A82" s="9" t="s">
        <v>116</v>
      </c>
      <c r="B82" s="29" t="s">
        <v>117</v>
      </c>
      <c r="C82" s="30">
        <v>4000</v>
      </c>
      <c r="D82" s="30">
        <v>16700</v>
      </c>
      <c r="E82" s="30">
        <v>16700</v>
      </c>
      <c r="F82" s="30">
        <v>2948.33</v>
      </c>
      <c r="G82" s="30">
        <v>13371.86</v>
      </c>
      <c r="H82" s="31">
        <f t="shared" si="13"/>
        <v>379.80999999999949</v>
      </c>
      <c r="I82" s="30">
        <v>0</v>
      </c>
      <c r="J82" s="31">
        <f t="shared" si="14"/>
        <v>379.80999999999949</v>
      </c>
    </row>
    <row r="83" spans="1:10" x14ac:dyDescent="0.2">
      <c r="A83" s="9" t="s">
        <v>118</v>
      </c>
      <c r="B83" s="29" t="s">
        <v>119</v>
      </c>
      <c r="C83" s="30">
        <v>8200</v>
      </c>
      <c r="D83" s="30">
        <v>10600</v>
      </c>
      <c r="E83" s="30">
        <v>10600</v>
      </c>
      <c r="F83" s="30">
        <v>5839.17</v>
      </c>
      <c r="G83" s="30">
        <v>4528.21</v>
      </c>
      <c r="H83" s="31">
        <f t="shared" si="13"/>
        <v>232.61999999999989</v>
      </c>
      <c r="I83" s="30">
        <v>0</v>
      </c>
      <c r="J83" s="31">
        <f t="shared" si="14"/>
        <v>232.61999999999989</v>
      </c>
    </row>
    <row r="84" spans="1:10" x14ac:dyDescent="0.2">
      <c r="A84" s="9" t="s">
        <v>120</v>
      </c>
      <c r="B84" s="29" t="s">
        <v>121</v>
      </c>
      <c r="C84" s="30">
        <v>8100</v>
      </c>
      <c r="D84" s="30">
        <v>11900</v>
      </c>
      <c r="E84" s="30">
        <v>11900</v>
      </c>
      <c r="F84" s="30">
        <v>6152.24</v>
      </c>
      <c r="G84" s="30">
        <v>5556.68</v>
      </c>
      <c r="H84" s="31">
        <f t="shared" si="13"/>
        <v>191.07999999999993</v>
      </c>
      <c r="I84" s="30">
        <v>0</v>
      </c>
      <c r="J84" s="31">
        <f t="shared" si="14"/>
        <v>191.07999999999993</v>
      </c>
    </row>
    <row r="85" spans="1:10" x14ac:dyDescent="0.2">
      <c r="A85" s="9" t="s">
        <v>122</v>
      </c>
      <c r="B85" s="29" t="s">
        <v>123</v>
      </c>
      <c r="C85" s="30">
        <v>4400</v>
      </c>
      <c r="D85" s="30">
        <v>5900</v>
      </c>
      <c r="E85" s="30">
        <v>5900</v>
      </c>
      <c r="F85" s="30">
        <v>3239.58</v>
      </c>
      <c r="G85" s="30">
        <v>2435.0700000000002</v>
      </c>
      <c r="H85" s="31">
        <f t="shared" si="13"/>
        <v>225.34999999999991</v>
      </c>
      <c r="I85" s="30">
        <v>0</v>
      </c>
      <c r="J85" s="31">
        <f t="shared" si="14"/>
        <v>225.34999999999991</v>
      </c>
    </row>
    <row r="86" spans="1:10" x14ac:dyDescent="0.2">
      <c r="A86" s="9" t="s">
        <v>124</v>
      </c>
      <c r="B86" s="29" t="s">
        <v>125</v>
      </c>
      <c r="C86" s="30">
        <v>31800</v>
      </c>
      <c r="D86" s="30">
        <v>33400</v>
      </c>
      <c r="E86" s="30">
        <v>33400</v>
      </c>
      <c r="F86" s="30">
        <v>16772.18</v>
      </c>
      <c r="G86" s="30">
        <v>16413.68</v>
      </c>
      <c r="H86" s="31">
        <f t="shared" si="13"/>
        <v>214.13999999999942</v>
      </c>
      <c r="I86" s="30">
        <v>0</v>
      </c>
      <c r="J86" s="31">
        <f t="shared" si="14"/>
        <v>214.13999999999942</v>
      </c>
    </row>
    <row r="87" spans="1:10" x14ac:dyDescent="0.2">
      <c r="A87" s="9" t="s">
        <v>126</v>
      </c>
      <c r="B87" s="29" t="s">
        <v>127</v>
      </c>
      <c r="C87" s="30">
        <v>3200</v>
      </c>
      <c r="D87" s="30">
        <v>3200</v>
      </c>
      <c r="E87" s="30">
        <v>3200</v>
      </c>
      <c r="F87" s="30">
        <v>3161.03</v>
      </c>
      <c r="G87" s="30">
        <v>38.97</v>
      </c>
      <c r="H87" s="31">
        <f t="shared" si="13"/>
        <v>-1.9895196601282805E-13</v>
      </c>
      <c r="I87" s="30">
        <v>0</v>
      </c>
      <c r="J87" s="31">
        <f t="shared" si="14"/>
        <v>-1.9895196601282805E-13</v>
      </c>
    </row>
    <row r="88" spans="1:10" x14ac:dyDescent="0.2">
      <c r="A88" s="9" t="s">
        <v>128</v>
      </c>
      <c r="B88" s="29" t="s">
        <v>129</v>
      </c>
      <c r="C88" s="30">
        <v>45008</v>
      </c>
      <c r="D88" s="30">
        <v>61708</v>
      </c>
      <c r="E88" s="30">
        <v>61708</v>
      </c>
      <c r="F88" s="30">
        <v>1440.15</v>
      </c>
      <c r="G88" s="30">
        <v>60076.959999999999</v>
      </c>
      <c r="H88" s="31">
        <f t="shared" si="13"/>
        <v>190.88999999999942</v>
      </c>
      <c r="I88" s="30">
        <v>0</v>
      </c>
      <c r="J88" s="31">
        <f t="shared" si="14"/>
        <v>190.88999999999942</v>
      </c>
    </row>
    <row r="89" spans="1:10" x14ac:dyDescent="0.2">
      <c r="A89" s="9" t="s">
        <v>130</v>
      </c>
      <c r="B89" s="29" t="s">
        <v>131</v>
      </c>
      <c r="C89" s="30">
        <v>6500</v>
      </c>
      <c r="D89" s="30">
        <v>13500</v>
      </c>
      <c r="E89" s="30">
        <v>13500</v>
      </c>
      <c r="F89" s="30">
        <v>5981.88</v>
      </c>
      <c r="G89" s="30">
        <v>7245.88</v>
      </c>
      <c r="H89" s="31">
        <f t="shared" si="13"/>
        <v>272.23999999999978</v>
      </c>
      <c r="I89" s="30">
        <v>0</v>
      </c>
      <c r="J89" s="31">
        <f t="shared" si="14"/>
        <v>272.23999999999978</v>
      </c>
    </row>
    <row r="90" spans="1:10" x14ac:dyDescent="0.2">
      <c r="A90" s="9" t="s">
        <v>132</v>
      </c>
      <c r="B90" s="29" t="s">
        <v>133</v>
      </c>
      <c r="C90" s="30">
        <v>23465</v>
      </c>
      <c r="D90" s="30">
        <v>19565</v>
      </c>
      <c r="E90" s="30">
        <v>19565</v>
      </c>
      <c r="F90" s="30">
        <v>10826.41</v>
      </c>
      <c r="G90" s="30">
        <v>8692.41</v>
      </c>
      <c r="H90" s="31">
        <f t="shared" si="13"/>
        <v>46.180000000000291</v>
      </c>
      <c r="I90" s="30">
        <v>0</v>
      </c>
      <c r="J90" s="31">
        <f t="shared" si="14"/>
        <v>46.180000000000291</v>
      </c>
    </row>
    <row r="91" spans="1:10" x14ac:dyDescent="0.2">
      <c r="A91" s="9" t="s">
        <v>134</v>
      </c>
      <c r="B91" s="29" t="s">
        <v>135</v>
      </c>
      <c r="C91" s="30">
        <v>5500</v>
      </c>
      <c r="D91" s="30">
        <v>7000</v>
      </c>
      <c r="E91" s="30">
        <v>7000</v>
      </c>
      <c r="F91" s="30">
        <v>4141.51</v>
      </c>
      <c r="G91" s="30">
        <v>2525.25</v>
      </c>
      <c r="H91" s="31">
        <f t="shared" si="13"/>
        <v>333.23999999999978</v>
      </c>
      <c r="I91" s="30">
        <v>0</v>
      </c>
      <c r="J91" s="31">
        <f t="shared" si="14"/>
        <v>333.23999999999978</v>
      </c>
    </row>
    <row r="92" spans="1:10" x14ac:dyDescent="0.2">
      <c r="A92" s="9" t="s">
        <v>136</v>
      </c>
      <c r="B92" s="29" t="s">
        <v>137</v>
      </c>
      <c r="C92" s="30">
        <v>51532</v>
      </c>
      <c r="D92" s="30">
        <v>45032</v>
      </c>
      <c r="E92" s="30">
        <v>45032</v>
      </c>
      <c r="F92" s="30">
        <v>39870.44</v>
      </c>
      <c r="G92" s="30">
        <v>4979.47</v>
      </c>
      <c r="H92" s="31">
        <f t="shared" si="13"/>
        <v>182.08999999999742</v>
      </c>
      <c r="I92" s="30">
        <v>0</v>
      </c>
      <c r="J92" s="31">
        <f t="shared" si="14"/>
        <v>182.08999999999742</v>
      </c>
    </row>
    <row r="93" spans="1:10" x14ac:dyDescent="0.2">
      <c r="A93" s="9" t="s">
        <v>138</v>
      </c>
      <c r="B93" s="29" t="s">
        <v>139</v>
      </c>
      <c r="C93" s="30">
        <v>55400</v>
      </c>
      <c r="D93" s="30">
        <v>57700</v>
      </c>
      <c r="E93" s="30">
        <v>57700</v>
      </c>
      <c r="F93" s="30">
        <v>48211.94</v>
      </c>
      <c r="G93" s="30">
        <v>9215.0400000000009</v>
      </c>
      <c r="H93" s="31">
        <f t="shared" si="13"/>
        <v>273.0199999999968</v>
      </c>
      <c r="I93" s="30">
        <v>0</v>
      </c>
      <c r="J93" s="31">
        <f t="shared" si="14"/>
        <v>273.0199999999968</v>
      </c>
    </row>
    <row r="94" spans="1:10" x14ac:dyDescent="0.2">
      <c r="A94" s="9" t="s">
        <v>140</v>
      </c>
      <c r="B94" s="29" t="s">
        <v>141</v>
      </c>
      <c r="C94" s="30">
        <v>9600</v>
      </c>
      <c r="D94" s="30">
        <v>10700</v>
      </c>
      <c r="E94" s="30">
        <v>10700</v>
      </c>
      <c r="F94" s="30">
        <v>7644.86</v>
      </c>
      <c r="G94" s="30">
        <v>2910.23</v>
      </c>
      <c r="H94" s="31">
        <f t="shared" si="13"/>
        <v>144.91000000000031</v>
      </c>
      <c r="I94" s="30">
        <v>0</v>
      </c>
      <c r="J94" s="31">
        <f t="shared" si="14"/>
        <v>144.91000000000031</v>
      </c>
    </row>
    <row r="95" spans="1:10" x14ac:dyDescent="0.2">
      <c r="A95" s="9" t="s">
        <v>142</v>
      </c>
      <c r="B95" s="29" t="s">
        <v>143</v>
      </c>
      <c r="C95" s="30">
        <v>8100</v>
      </c>
      <c r="D95" s="30">
        <v>12000</v>
      </c>
      <c r="E95" s="30">
        <v>12000</v>
      </c>
      <c r="F95" s="30">
        <v>7306.1</v>
      </c>
      <c r="G95" s="30">
        <v>4533.95</v>
      </c>
      <c r="H95" s="31">
        <f t="shared" si="13"/>
        <v>159.94999999999982</v>
      </c>
      <c r="I95" s="30">
        <v>0</v>
      </c>
      <c r="J95" s="31">
        <f t="shared" si="14"/>
        <v>159.94999999999982</v>
      </c>
    </row>
    <row r="96" spans="1:10" x14ac:dyDescent="0.2">
      <c r="A96" s="9" t="s">
        <v>144</v>
      </c>
      <c r="B96" s="29" t="s">
        <v>145</v>
      </c>
      <c r="C96" s="30">
        <v>5170</v>
      </c>
      <c r="D96" s="30">
        <v>9770</v>
      </c>
      <c r="E96" s="30">
        <v>9770</v>
      </c>
      <c r="F96" s="30">
        <v>3318.5</v>
      </c>
      <c r="G96" s="30">
        <v>6138.11</v>
      </c>
      <c r="H96" s="31">
        <f t="shared" si="13"/>
        <v>313.39000000000033</v>
      </c>
      <c r="I96" s="30">
        <v>0</v>
      </c>
      <c r="J96" s="31">
        <f t="shared" si="14"/>
        <v>313.39000000000033</v>
      </c>
    </row>
    <row r="97" spans="1:10" x14ac:dyDescent="0.2">
      <c r="A97" s="9" t="s">
        <v>146</v>
      </c>
      <c r="B97" s="29" t="s">
        <v>147</v>
      </c>
      <c r="C97" s="30">
        <v>16727</v>
      </c>
      <c r="D97" s="30">
        <v>18527</v>
      </c>
      <c r="E97" s="30">
        <v>18527</v>
      </c>
      <c r="F97" s="30">
        <v>13140.11</v>
      </c>
      <c r="G97" s="30">
        <v>5017.55</v>
      </c>
      <c r="H97" s="31">
        <f t="shared" si="13"/>
        <v>369.33999999999924</v>
      </c>
      <c r="I97" s="30">
        <v>0</v>
      </c>
      <c r="J97" s="31">
        <f t="shared" si="14"/>
        <v>369.33999999999924</v>
      </c>
    </row>
    <row r="98" spans="1:10" x14ac:dyDescent="0.2">
      <c r="A98" s="9" t="s">
        <v>148</v>
      </c>
      <c r="B98" s="29" t="s">
        <v>149</v>
      </c>
      <c r="C98" s="30">
        <v>10400</v>
      </c>
      <c r="D98" s="30">
        <v>4700</v>
      </c>
      <c r="E98" s="30">
        <v>4700</v>
      </c>
      <c r="F98" s="30">
        <v>0</v>
      </c>
      <c r="G98" s="30">
        <v>3258.89</v>
      </c>
      <c r="H98" s="31">
        <f t="shared" si="13"/>
        <v>1441.1100000000001</v>
      </c>
      <c r="I98" s="30">
        <v>0</v>
      </c>
      <c r="J98" s="31">
        <f t="shared" si="14"/>
        <v>1441.1100000000001</v>
      </c>
    </row>
    <row r="99" spans="1:10" x14ac:dyDescent="0.2">
      <c r="A99" s="9" t="s">
        <v>150</v>
      </c>
      <c r="B99" s="29" t="s">
        <v>151</v>
      </c>
      <c r="C99" s="30">
        <v>10500</v>
      </c>
      <c r="D99" s="30">
        <v>15900</v>
      </c>
      <c r="E99" s="30">
        <v>15900</v>
      </c>
      <c r="F99" s="30">
        <v>9748.7900000000009</v>
      </c>
      <c r="G99" s="30">
        <v>5746.36</v>
      </c>
      <c r="H99" s="31">
        <f t="shared" si="13"/>
        <v>404.84999999999945</v>
      </c>
      <c r="I99" s="30">
        <v>0</v>
      </c>
      <c r="J99" s="31">
        <f t="shared" si="14"/>
        <v>404.84999999999945</v>
      </c>
    </row>
    <row r="100" spans="1:10" x14ac:dyDescent="0.2">
      <c r="A100" s="9" t="s">
        <v>152</v>
      </c>
      <c r="B100" s="29" t="s">
        <v>153</v>
      </c>
      <c r="C100" s="30">
        <v>5100</v>
      </c>
      <c r="D100" s="30">
        <v>6800</v>
      </c>
      <c r="E100" s="30">
        <v>6800</v>
      </c>
      <c r="F100" s="30">
        <v>4979.22</v>
      </c>
      <c r="G100" s="30">
        <v>1486.55</v>
      </c>
      <c r="H100" s="31">
        <f t="shared" si="13"/>
        <v>334.22999999999979</v>
      </c>
      <c r="I100" s="30">
        <v>0</v>
      </c>
      <c r="J100" s="31">
        <f t="shared" si="14"/>
        <v>334.22999999999979</v>
      </c>
    </row>
    <row r="101" spans="1:10" x14ac:dyDescent="0.2">
      <c r="A101" s="9" t="s">
        <v>154</v>
      </c>
      <c r="B101" s="29" t="s">
        <v>155</v>
      </c>
      <c r="C101" s="30">
        <v>8600</v>
      </c>
      <c r="D101" s="30">
        <v>8500</v>
      </c>
      <c r="E101" s="30">
        <v>8500</v>
      </c>
      <c r="F101" s="30">
        <v>7555.1</v>
      </c>
      <c r="G101" s="30">
        <v>567.49</v>
      </c>
      <c r="H101" s="31">
        <f t="shared" si="13"/>
        <v>377.40999999999963</v>
      </c>
      <c r="I101" s="30">
        <v>0</v>
      </c>
      <c r="J101" s="31">
        <f t="shared" si="14"/>
        <v>377.40999999999963</v>
      </c>
    </row>
    <row r="102" spans="1:10" x14ac:dyDescent="0.2">
      <c r="A102" s="9" t="s">
        <v>156</v>
      </c>
      <c r="B102" s="29" t="s">
        <v>157</v>
      </c>
      <c r="C102" s="30">
        <v>7600</v>
      </c>
      <c r="D102" s="30">
        <v>12000</v>
      </c>
      <c r="E102" s="30">
        <v>12000</v>
      </c>
      <c r="F102" s="30">
        <v>6575.16</v>
      </c>
      <c r="G102" s="30">
        <v>5161.59</v>
      </c>
      <c r="H102" s="31">
        <f t="shared" si="13"/>
        <v>263.25</v>
      </c>
      <c r="I102" s="30">
        <v>0</v>
      </c>
      <c r="J102" s="31">
        <f t="shared" si="14"/>
        <v>263.25</v>
      </c>
    </row>
    <row r="103" spans="1:10" x14ac:dyDescent="0.2">
      <c r="A103" s="9" t="s">
        <v>158</v>
      </c>
      <c r="B103" s="29" t="s">
        <v>159</v>
      </c>
      <c r="C103" s="30">
        <v>11700</v>
      </c>
      <c r="D103" s="30">
        <v>16500</v>
      </c>
      <c r="E103" s="30">
        <v>16500</v>
      </c>
      <c r="F103" s="30">
        <v>8911.08</v>
      </c>
      <c r="G103" s="30">
        <v>7239.25</v>
      </c>
      <c r="H103" s="31">
        <f t="shared" si="13"/>
        <v>349.67000000000007</v>
      </c>
      <c r="I103" s="30">
        <v>0</v>
      </c>
      <c r="J103" s="31">
        <f t="shared" si="14"/>
        <v>349.67000000000007</v>
      </c>
    </row>
    <row r="104" spans="1:10" x14ac:dyDescent="0.2">
      <c r="A104" s="9" t="s">
        <v>160</v>
      </c>
      <c r="B104" s="29" t="s">
        <v>161</v>
      </c>
      <c r="C104" s="30">
        <v>6300</v>
      </c>
      <c r="D104" s="30">
        <v>9800</v>
      </c>
      <c r="E104" s="30">
        <v>9800</v>
      </c>
      <c r="F104" s="30">
        <v>5213.66</v>
      </c>
      <c r="G104" s="30">
        <v>4417.6400000000003</v>
      </c>
      <c r="H104" s="31">
        <f t="shared" si="13"/>
        <v>168.69999999999982</v>
      </c>
      <c r="I104" s="30">
        <v>0</v>
      </c>
      <c r="J104" s="31">
        <f t="shared" si="14"/>
        <v>168.69999999999982</v>
      </c>
    </row>
    <row r="105" spans="1:10" x14ac:dyDescent="0.2">
      <c r="A105" s="9" t="s">
        <v>162</v>
      </c>
      <c r="B105" s="29" t="s">
        <v>163</v>
      </c>
      <c r="C105" s="30">
        <v>3100</v>
      </c>
      <c r="D105" s="30">
        <v>3800</v>
      </c>
      <c r="E105" s="30">
        <v>3800</v>
      </c>
      <c r="F105" s="30">
        <v>3133.29</v>
      </c>
      <c r="G105" s="30">
        <v>369.9</v>
      </c>
      <c r="H105" s="31">
        <f t="shared" si="13"/>
        <v>296.81000000000006</v>
      </c>
      <c r="I105" s="30">
        <v>0</v>
      </c>
      <c r="J105" s="31">
        <f t="shared" si="14"/>
        <v>296.81000000000006</v>
      </c>
    </row>
    <row r="106" spans="1:10" x14ac:dyDescent="0.2">
      <c r="A106" s="9" t="s">
        <v>164</v>
      </c>
      <c r="B106" s="29" t="s">
        <v>165</v>
      </c>
      <c r="C106" s="30">
        <v>8100</v>
      </c>
      <c r="D106" s="30">
        <v>15000</v>
      </c>
      <c r="E106" s="30">
        <v>15000</v>
      </c>
      <c r="F106" s="30">
        <v>6921.52</v>
      </c>
      <c r="G106" s="30">
        <v>7797.6</v>
      </c>
      <c r="H106" s="31">
        <f t="shared" si="13"/>
        <v>280.8799999999992</v>
      </c>
      <c r="I106" s="30">
        <v>0</v>
      </c>
      <c r="J106" s="31">
        <f t="shared" si="14"/>
        <v>280.8799999999992</v>
      </c>
    </row>
    <row r="107" spans="1:10" x14ac:dyDescent="0.2">
      <c r="A107" s="9">
        <v>261</v>
      </c>
      <c r="B107" s="29" t="s">
        <v>260</v>
      </c>
      <c r="C107" s="30">
        <v>0</v>
      </c>
      <c r="D107" s="30">
        <v>4300</v>
      </c>
      <c r="E107" s="30">
        <v>4300</v>
      </c>
      <c r="F107" s="30">
        <v>202.33</v>
      </c>
      <c r="G107" s="30">
        <v>4097.67</v>
      </c>
      <c r="H107" s="31">
        <f>SUM(E107-F107-G107)</f>
        <v>0</v>
      </c>
      <c r="I107" s="30">
        <v>0</v>
      </c>
      <c r="J107" s="31">
        <f>SUM(D107-F107-G107)</f>
        <v>0</v>
      </c>
    </row>
    <row r="108" spans="1:10" x14ac:dyDescent="0.2">
      <c r="A108" s="9" t="s">
        <v>166</v>
      </c>
      <c r="B108" s="29" t="s">
        <v>167</v>
      </c>
      <c r="C108" s="30">
        <v>10000</v>
      </c>
      <c r="D108" s="30">
        <v>14000</v>
      </c>
      <c r="E108" s="30">
        <v>14000</v>
      </c>
      <c r="F108" s="30">
        <v>8543.86</v>
      </c>
      <c r="G108" s="30">
        <v>5151.54</v>
      </c>
      <c r="H108" s="31">
        <f t="shared" si="13"/>
        <v>304.59999999999945</v>
      </c>
      <c r="I108" s="30">
        <v>0</v>
      </c>
      <c r="J108" s="31">
        <f t="shared" si="14"/>
        <v>304.59999999999945</v>
      </c>
    </row>
    <row r="109" spans="1:10" x14ac:dyDescent="0.2">
      <c r="A109" s="9">
        <v>263</v>
      </c>
      <c r="B109" s="29" t="s">
        <v>168</v>
      </c>
      <c r="C109" s="30">
        <v>1000</v>
      </c>
      <c r="D109" s="30">
        <v>2500</v>
      </c>
      <c r="E109" s="30">
        <v>2500</v>
      </c>
      <c r="F109" s="30">
        <v>838.76</v>
      </c>
      <c r="G109" s="30">
        <v>1521.33</v>
      </c>
      <c r="H109" s="31">
        <f t="shared" si="13"/>
        <v>139.91000000000008</v>
      </c>
      <c r="I109" s="30">
        <v>0</v>
      </c>
      <c r="J109" s="31">
        <f t="shared" si="14"/>
        <v>139.91000000000008</v>
      </c>
    </row>
    <row r="110" spans="1:10" x14ac:dyDescent="0.2">
      <c r="A110" s="9" t="s">
        <v>169</v>
      </c>
      <c r="B110" s="29" t="s">
        <v>170</v>
      </c>
      <c r="C110" s="30">
        <v>2400</v>
      </c>
      <c r="D110" s="30">
        <v>6050</v>
      </c>
      <c r="E110" s="30">
        <v>6050</v>
      </c>
      <c r="F110" s="30">
        <v>3362.04</v>
      </c>
      <c r="G110" s="30">
        <v>2404.83</v>
      </c>
      <c r="H110" s="31">
        <f t="shared" si="13"/>
        <v>283.13000000000011</v>
      </c>
      <c r="I110" s="30">
        <v>0</v>
      </c>
      <c r="J110" s="31">
        <f t="shared" si="14"/>
        <v>283.13000000000011</v>
      </c>
    </row>
    <row r="111" spans="1:10" x14ac:dyDescent="0.2">
      <c r="A111" s="9" t="s">
        <v>171</v>
      </c>
      <c r="B111" s="29" t="s">
        <v>172</v>
      </c>
      <c r="C111" s="30">
        <v>24054</v>
      </c>
      <c r="D111" s="30">
        <v>50154</v>
      </c>
      <c r="E111" s="30">
        <v>50154</v>
      </c>
      <c r="F111" s="30">
        <v>22121.21</v>
      </c>
      <c r="G111" s="30">
        <v>27841.45</v>
      </c>
      <c r="H111" s="31">
        <f t="shared" si="13"/>
        <v>191.34000000000015</v>
      </c>
      <c r="I111" s="30">
        <v>0</v>
      </c>
      <c r="J111" s="31">
        <f t="shared" si="14"/>
        <v>191.34000000000015</v>
      </c>
    </row>
    <row r="112" spans="1:10" x14ac:dyDescent="0.2">
      <c r="A112" s="9" t="s">
        <v>173</v>
      </c>
      <c r="B112" s="29" t="s">
        <v>174</v>
      </c>
      <c r="C112" s="30">
        <v>4200</v>
      </c>
      <c r="D112" s="30">
        <v>8500</v>
      </c>
      <c r="E112" s="30">
        <v>8500</v>
      </c>
      <c r="F112" s="30">
        <v>4257.03</v>
      </c>
      <c r="G112" s="30">
        <v>3883.2</v>
      </c>
      <c r="H112" s="31">
        <f t="shared" si="13"/>
        <v>359.77000000000044</v>
      </c>
      <c r="I112" s="30">
        <v>0</v>
      </c>
      <c r="J112" s="31">
        <f t="shared" si="14"/>
        <v>359.77000000000044</v>
      </c>
    </row>
    <row r="113" spans="1:10" x14ac:dyDescent="0.2">
      <c r="A113" s="9" t="s">
        <v>175</v>
      </c>
      <c r="B113" s="29" t="s">
        <v>176</v>
      </c>
      <c r="C113" s="30">
        <v>11700</v>
      </c>
      <c r="D113" s="30">
        <v>18500</v>
      </c>
      <c r="E113" s="30">
        <v>18500</v>
      </c>
      <c r="F113" s="30">
        <v>11238</v>
      </c>
      <c r="G113" s="30">
        <v>7044.92</v>
      </c>
      <c r="H113" s="31">
        <f t="shared" si="13"/>
        <v>217.07999999999993</v>
      </c>
      <c r="I113" s="30">
        <v>0</v>
      </c>
      <c r="J113" s="31">
        <f t="shared" si="14"/>
        <v>217.07999999999993</v>
      </c>
    </row>
    <row r="114" spans="1:10" x14ac:dyDescent="0.2">
      <c r="A114" s="9" t="s">
        <v>177</v>
      </c>
      <c r="B114" s="29" t="s">
        <v>178</v>
      </c>
      <c r="C114" s="30">
        <v>36460</v>
      </c>
      <c r="D114" s="30">
        <v>69460</v>
      </c>
      <c r="E114" s="30">
        <v>69460</v>
      </c>
      <c r="F114" s="30">
        <v>36962.03</v>
      </c>
      <c r="G114" s="30">
        <v>32154.57</v>
      </c>
      <c r="H114" s="31">
        <f t="shared" si="13"/>
        <v>343.40000000000146</v>
      </c>
      <c r="I114" s="30">
        <v>0</v>
      </c>
      <c r="J114" s="31">
        <f t="shared" si="14"/>
        <v>343.40000000000146</v>
      </c>
    </row>
    <row r="115" spans="1:10" x14ac:dyDescent="0.2">
      <c r="A115" s="9" t="s">
        <v>179</v>
      </c>
      <c r="B115" s="29" t="s">
        <v>180</v>
      </c>
      <c r="C115" s="30">
        <v>11700</v>
      </c>
      <c r="D115" s="30">
        <v>4800</v>
      </c>
      <c r="E115" s="30">
        <v>4800</v>
      </c>
      <c r="F115" s="30">
        <v>0</v>
      </c>
      <c r="G115" s="30">
        <v>3769.33</v>
      </c>
      <c r="H115" s="31">
        <f t="shared" si="13"/>
        <v>1030.67</v>
      </c>
      <c r="I115" s="30">
        <v>0</v>
      </c>
      <c r="J115" s="31">
        <f t="shared" si="14"/>
        <v>1030.67</v>
      </c>
    </row>
    <row r="116" spans="1:10" x14ac:dyDescent="0.2">
      <c r="A116" s="9" t="s">
        <v>181</v>
      </c>
      <c r="B116" s="29" t="s">
        <v>182</v>
      </c>
      <c r="C116" s="30">
        <v>111337</v>
      </c>
      <c r="D116" s="30">
        <v>119737</v>
      </c>
      <c r="E116" s="30">
        <v>119737</v>
      </c>
      <c r="F116" s="30">
        <v>67354.759999999995</v>
      </c>
      <c r="G116" s="30">
        <v>52129.599999999999</v>
      </c>
      <c r="H116" s="31">
        <f t="shared" si="13"/>
        <v>252.64000000000669</v>
      </c>
      <c r="I116" s="30">
        <v>0</v>
      </c>
      <c r="J116" s="31">
        <f t="shared" si="14"/>
        <v>252.64000000000669</v>
      </c>
    </row>
    <row r="117" spans="1:10" x14ac:dyDescent="0.2">
      <c r="A117" s="9">
        <v>277</v>
      </c>
      <c r="B117" s="29" t="s">
        <v>183</v>
      </c>
      <c r="C117" s="30">
        <v>2000</v>
      </c>
      <c r="D117" s="30">
        <v>400</v>
      </c>
      <c r="E117" s="30">
        <v>400</v>
      </c>
      <c r="F117" s="30">
        <v>0</v>
      </c>
      <c r="G117" s="30">
        <v>130.01</v>
      </c>
      <c r="H117" s="31">
        <f t="shared" si="13"/>
        <v>269.99</v>
      </c>
      <c r="I117" s="30">
        <v>0</v>
      </c>
      <c r="J117" s="31">
        <f t="shared" si="14"/>
        <v>269.99</v>
      </c>
    </row>
    <row r="118" spans="1:10" x14ac:dyDescent="0.2">
      <c r="A118" s="9" t="s">
        <v>184</v>
      </c>
      <c r="B118" s="29" t="s">
        <v>185</v>
      </c>
      <c r="C118" s="30">
        <v>2500</v>
      </c>
      <c r="D118" s="30">
        <v>2500</v>
      </c>
      <c r="E118" s="30">
        <v>2500</v>
      </c>
      <c r="F118" s="30">
        <v>2500</v>
      </c>
      <c r="G118" s="30">
        <v>0</v>
      </c>
      <c r="H118" s="31">
        <f t="shared" si="13"/>
        <v>0</v>
      </c>
      <c r="I118" s="30">
        <v>0</v>
      </c>
      <c r="J118" s="31">
        <f t="shared" si="14"/>
        <v>0</v>
      </c>
    </row>
    <row r="119" spans="1:10" x14ac:dyDescent="0.2">
      <c r="A119" s="9" t="s">
        <v>186</v>
      </c>
      <c r="B119" s="29" t="s">
        <v>187</v>
      </c>
      <c r="C119" s="30">
        <v>16000</v>
      </c>
      <c r="D119" s="30">
        <v>16500</v>
      </c>
      <c r="E119" s="30">
        <v>16500</v>
      </c>
      <c r="F119" s="30">
        <v>13588.88</v>
      </c>
      <c r="G119" s="30">
        <v>2697.99</v>
      </c>
      <c r="H119" s="31">
        <f t="shared" si="13"/>
        <v>213.13000000000102</v>
      </c>
      <c r="I119" s="30">
        <v>0</v>
      </c>
      <c r="J119" s="31">
        <f t="shared" si="14"/>
        <v>213.13000000000102</v>
      </c>
    </row>
    <row r="120" spans="1:10" x14ac:dyDescent="0.2">
      <c r="A120" s="9" t="s">
        <v>188</v>
      </c>
      <c r="B120" s="29" t="s">
        <v>189</v>
      </c>
      <c r="C120" s="30">
        <v>24503</v>
      </c>
      <c r="D120" s="30">
        <v>31303</v>
      </c>
      <c r="E120" s="30">
        <v>31303</v>
      </c>
      <c r="F120" s="30">
        <v>12772.4</v>
      </c>
      <c r="G120" s="30">
        <v>18231</v>
      </c>
      <c r="H120" s="31">
        <f t="shared" si="13"/>
        <v>299.59999999999854</v>
      </c>
      <c r="I120" s="30">
        <v>0</v>
      </c>
      <c r="J120" s="31">
        <f t="shared" si="14"/>
        <v>299.59999999999854</v>
      </c>
    </row>
    <row r="121" spans="1:10" x14ac:dyDescent="0.2">
      <c r="A121" s="9">
        <v>291</v>
      </c>
      <c r="B121" s="29" t="s">
        <v>190</v>
      </c>
      <c r="C121" s="30">
        <v>2200</v>
      </c>
      <c r="D121" s="30">
        <v>4050</v>
      </c>
      <c r="E121" s="30">
        <v>4050</v>
      </c>
      <c r="F121" s="30">
        <v>484.38</v>
      </c>
      <c r="G121" s="30">
        <v>3532.12</v>
      </c>
      <c r="H121" s="31">
        <f t="shared" si="13"/>
        <v>33.5</v>
      </c>
      <c r="I121" s="30">
        <v>0</v>
      </c>
      <c r="J121" s="31">
        <f t="shared" si="14"/>
        <v>33.5</v>
      </c>
    </row>
    <row r="122" spans="1:10" x14ac:dyDescent="0.2">
      <c r="A122" s="9">
        <v>293</v>
      </c>
      <c r="B122" s="29" t="s">
        <v>191</v>
      </c>
      <c r="C122" s="30">
        <v>8330</v>
      </c>
      <c r="D122" s="30">
        <v>6930</v>
      </c>
      <c r="E122" s="30">
        <v>6930</v>
      </c>
      <c r="F122" s="30">
        <v>158.28</v>
      </c>
      <c r="G122" s="30">
        <v>6771.72</v>
      </c>
      <c r="H122" s="31">
        <f t="shared" si="13"/>
        <v>0</v>
      </c>
      <c r="I122" s="30">
        <v>0</v>
      </c>
      <c r="J122" s="31">
        <f t="shared" si="14"/>
        <v>0</v>
      </c>
    </row>
    <row r="123" spans="1:10" x14ac:dyDescent="0.2">
      <c r="A123" s="9">
        <v>294</v>
      </c>
      <c r="B123" s="29" t="s">
        <v>256</v>
      </c>
      <c r="C123" s="30">
        <v>0</v>
      </c>
      <c r="D123" s="30">
        <v>100</v>
      </c>
      <c r="E123" s="30">
        <v>100</v>
      </c>
      <c r="F123" s="30">
        <v>81.55</v>
      </c>
      <c r="G123" s="30">
        <v>18.45</v>
      </c>
      <c r="H123" s="31">
        <f>SUM(E123-F123-G123)</f>
        <v>3.5527136788005009E-15</v>
      </c>
      <c r="I123" s="30">
        <v>0</v>
      </c>
      <c r="J123" s="31">
        <f>SUM(D123-F123-G123)</f>
        <v>3.5527136788005009E-15</v>
      </c>
    </row>
    <row r="124" spans="1:10" x14ac:dyDescent="0.2">
      <c r="A124" s="9">
        <v>295</v>
      </c>
      <c r="B124" s="29" t="s">
        <v>192</v>
      </c>
      <c r="C124" s="30">
        <v>500</v>
      </c>
      <c r="D124" s="30">
        <v>50</v>
      </c>
      <c r="E124" s="30">
        <v>50</v>
      </c>
      <c r="F124" s="30">
        <v>9.7100000000000009</v>
      </c>
      <c r="G124" s="30">
        <v>40.29</v>
      </c>
      <c r="H124" s="31">
        <f t="shared" si="13"/>
        <v>0</v>
      </c>
      <c r="I124" s="30">
        <v>0</v>
      </c>
      <c r="J124" s="31">
        <f t="shared" si="14"/>
        <v>0</v>
      </c>
    </row>
    <row r="125" spans="1:10" x14ac:dyDescent="0.2">
      <c r="A125" s="9">
        <v>296</v>
      </c>
      <c r="B125" s="29" t="s">
        <v>193</v>
      </c>
      <c r="C125" s="30">
        <v>600</v>
      </c>
      <c r="D125" s="30">
        <v>100</v>
      </c>
      <c r="E125" s="30">
        <v>100</v>
      </c>
      <c r="F125" s="30">
        <v>62.21</v>
      </c>
      <c r="G125" s="30">
        <v>37.79</v>
      </c>
      <c r="H125" s="31">
        <f t="shared" si="13"/>
        <v>0</v>
      </c>
      <c r="I125" s="30">
        <v>0</v>
      </c>
      <c r="J125" s="31">
        <f t="shared" si="14"/>
        <v>0</v>
      </c>
    </row>
    <row r="126" spans="1:10" x14ac:dyDescent="0.2">
      <c r="A126" s="9">
        <v>297</v>
      </c>
      <c r="B126" s="29" t="s">
        <v>194</v>
      </c>
      <c r="C126" s="30">
        <v>300</v>
      </c>
      <c r="D126" s="30">
        <v>330</v>
      </c>
      <c r="E126" s="30">
        <v>330</v>
      </c>
      <c r="F126" s="30">
        <v>163.88</v>
      </c>
      <c r="G126" s="30">
        <v>166.12</v>
      </c>
      <c r="H126" s="31">
        <f t="shared" si="13"/>
        <v>0</v>
      </c>
      <c r="I126" s="30">
        <v>0</v>
      </c>
      <c r="J126" s="31">
        <f t="shared" si="14"/>
        <v>0</v>
      </c>
    </row>
    <row r="127" spans="1:10" x14ac:dyDescent="0.2">
      <c r="A127" s="9">
        <v>298</v>
      </c>
      <c r="B127" s="29" t="s">
        <v>195</v>
      </c>
      <c r="C127" s="30">
        <v>300</v>
      </c>
      <c r="D127" s="30">
        <v>750</v>
      </c>
      <c r="E127" s="30">
        <v>750</v>
      </c>
      <c r="F127" s="30">
        <v>730.47</v>
      </c>
      <c r="G127" s="30">
        <v>19.53</v>
      </c>
      <c r="H127" s="31">
        <f t="shared" si="13"/>
        <v>-2.8421709430404007E-14</v>
      </c>
      <c r="I127" s="30">
        <v>0</v>
      </c>
      <c r="J127" s="31">
        <f t="shared" si="14"/>
        <v>-2.8421709430404007E-14</v>
      </c>
    </row>
    <row r="128" spans="1:10" x14ac:dyDescent="0.2">
      <c r="A128" s="9">
        <v>299</v>
      </c>
      <c r="B128" s="29" t="s">
        <v>189</v>
      </c>
      <c r="C128" s="30">
        <v>2500</v>
      </c>
      <c r="D128" s="30">
        <v>0</v>
      </c>
      <c r="E128" s="30">
        <v>0</v>
      </c>
      <c r="F128" s="30">
        <v>0</v>
      </c>
      <c r="G128" s="30">
        <v>0</v>
      </c>
      <c r="H128" s="31">
        <f t="shared" si="13"/>
        <v>0</v>
      </c>
      <c r="I128" s="30">
        <v>0</v>
      </c>
      <c r="J128" s="31">
        <f t="shared" si="14"/>
        <v>0</v>
      </c>
    </row>
    <row r="129" spans="1:10" x14ac:dyDescent="0.2">
      <c r="A129" s="33"/>
      <c r="B129" s="34"/>
      <c r="C129" s="35"/>
      <c r="D129" s="35"/>
      <c r="E129" s="35"/>
      <c r="F129" s="35"/>
      <c r="G129" s="35"/>
      <c r="H129" s="36"/>
      <c r="I129" s="35"/>
      <c r="J129" s="36"/>
    </row>
    <row r="130" spans="1:10" x14ac:dyDescent="0.2">
      <c r="A130" s="33"/>
      <c r="B130" s="37" t="s">
        <v>196</v>
      </c>
      <c r="C130" s="38">
        <f>SUM(C132:C136)</f>
        <v>0</v>
      </c>
      <c r="D130" s="38">
        <f t="shared" ref="D130:J130" si="15">SUM(D132:D136)</f>
        <v>13450</v>
      </c>
      <c r="E130" s="38">
        <f t="shared" si="15"/>
        <v>13450</v>
      </c>
      <c r="F130" s="38">
        <f t="shared" si="15"/>
        <v>2771.31</v>
      </c>
      <c r="G130" s="38">
        <f t="shared" si="15"/>
        <v>10334.710000000001</v>
      </c>
      <c r="H130" s="38">
        <f t="shared" si="15"/>
        <v>343.97999999999837</v>
      </c>
      <c r="I130" s="38">
        <f t="shared" si="15"/>
        <v>0</v>
      </c>
      <c r="J130" s="38">
        <f t="shared" si="15"/>
        <v>343.97999999999837</v>
      </c>
    </row>
    <row r="131" spans="1:10" x14ac:dyDescent="0.2">
      <c r="A131" s="33"/>
      <c r="B131" s="39"/>
      <c r="C131" s="35"/>
      <c r="D131" s="35"/>
      <c r="E131" s="35"/>
      <c r="F131" s="35"/>
      <c r="G131" s="35"/>
      <c r="H131" s="36"/>
      <c r="I131" s="35"/>
      <c r="J131" s="36"/>
    </row>
    <row r="132" spans="1:10" x14ac:dyDescent="0.2">
      <c r="A132" s="9">
        <v>320</v>
      </c>
      <c r="B132" s="29" t="s">
        <v>261</v>
      </c>
      <c r="C132" s="30">
        <v>0</v>
      </c>
      <c r="D132" s="30">
        <v>500</v>
      </c>
      <c r="E132" s="30">
        <v>500</v>
      </c>
      <c r="F132" s="30">
        <v>346.99</v>
      </c>
      <c r="G132" s="30">
        <v>117.7</v>
      </c>
      <c r="H132" s="31">
        <f>SUM(E132-F132-G132)</f>
        <v>35.309999999999988</v>
      </c>
      <c r="I132" s="31">
        <v>0</v>
      </c>
      <c r="J132" s="31">
        <f>SUM(D132-F132-G132)</f>
        <v>35.309999999999988</v>
      </c>
    </row>
    <row r="133" spans="1:10" x14ac:dyDescent="0.2">
      <c r="A133" s="9">
        <v>340</v>
      </c>
      <c r="B133" s="29" t="s">
        <v>236</v>
      </c>
      <c r="C133" s="30">
        <v>0</v>
      </c>
      <c r="D133" s="30">
        <v>300</v>
      </c>
      <c r="E133" s="30">
        <v>300</v>
      </c>
      <c r="F133" s="30">
        <v>40.01</v>
      </c>
      <c r="G133" s="30">
        <v>259.99</v>
      </c>
      <c r="H133" s="31">
        <f t="shared" ref="H133:H135" si="16">SUM(E133-F133-G133)</f>
        <v>0</v>
      </c>
      <c r="I133" s="31">
        <v>0</v>
      </c>
      <c r="J133" s="31">
        <f t="shared" ref="J133:J135" si="17">SUM(D133-F133-G133)</f>
        <v>0</v>
      </c>
    </row>
    <row r="134" spans="1:10" x14ac:dyDescent="0.2">
      <c r="A134" s="9">
        <v>350</v>
      </c>
      <c r="B134" s="29" t="s">
        <v>238</v>
      </c>
      <c r="C134" s="30">
        <v>0</v>
      </c>
      <c r="D134" s="30">
        <v>2000</v>
      </c>
      <c r="E134" s="30">
        <v>2000</v>
      </c>
      <c r="F134" s="30">
        <v>1190.8699999999999</v>
      </c>
      <c r="G134" s="30">
        <v>809.13</v>
      </c>
      <c r="H134" s="31">
        <f t="shared" si="16"/>
        <v>1.1368683772161603E-13</v>
      </c>
      <c r="I134" s="31">
        <v>0</v>
      </c>
      <c r="J134" s="31">
        <f t="shared" si="17"/>
        <v>1.1368683772161603E-13</v>
      </c>
    </row>
    <row r="135" spans="1:10" x14ac:dyDescent="0.2">
      <c r="A135" s="9">
        <v>370</v>
      </c>
      <c r="B135" s="29" t="s">
        <v>262</v>
      </c>
      <c r="C135" s="30">
        <v>0</v>
      </c>
      <c r="D135" s="30">
        <v>10500</v>
      </c>
      <c r="E135" s="30">
        <v>10500</v>
      </c>
      <c r="F135" s="30">
        <v>1126.79</v>
      </c>
      <c r="G135" s="30">
        <v>9064.5400000000009</v>
      </c>
      <c r="H135" s="31">
        <f t="shared" si="16"/>
        <v>308.66999999999825</v>
      </c>
      <c r="I135" s="31">
        <v>0</v>
      </c>
      <c r="J135" s="31">
        <f t="shared" si="17"/>
        <v>308.66999999999825</v>
      </c>
    </row>
    <row r="136" spans="1:10" x14ac:dyDescent="0.2">
      <c r="A136" s="9">
        <v>380</v>
      </c>
      <c r="B136" s="29" t="s">
        <v>197</v>
      </c>
      <c r="C136" s="30">
        <v>0</v>
      </c>
      <c r="D136" s="30">
        <v>150</v>
      </c>
      <c r="E136" s="30">
        <v>150</v>
      </c>
      <c r="F136" s="30">
        <v>66.650000000000006</v>
      </c>
      <c r="G136" s="30">
        <v>83.35</v>
      </c>
      <c r="H136" s="31">
        <f t="shared" ref="H136" si="18">SUM(E136-F136-G136)</f>
        <v>0</v>
      </c>
      <c r="I136" s="31">
        <v>0</v>
      </c>
      <c r="J136" s="31">
        <f t="shared" ref="J136" si="19">SUM(D136-F136-G136)</f>
        <v>0</v>
      </c>
    </row>
    <row r="137" spans="1:10" x14ac:dyDescent="0.2">
      <c r="C137" s="30"/>
      <c r="D137" s="30"/>
      <c r="E137" s="30"/>
      <c r="F137" s="30"/>
      <c r="G137" s="30"/>
      <c r="H137" s="31"/>
      <c r="J137" s="31"/>
    </row>
    <row r="138" spans="1:10" x14ac:dyDescent="0.2">
      <c r="A138" s="33"/>
      <c r="B138" s="37" t="s">
        <v>198</v>
      </c>
      <c r="C138" s="38">
        <f>SUM(C140)</f>
        <v>85000</v>
      </c>
      <c r="D138" s="38">
        <f t="shared" ref="D138:I138" si="20">SUM(D140)</f>
        <v>224300</v>
      </c>
      <c r="E138" s="38">
        <f t="shared" si="20"/>
        <v>224300</v>
      </c>
      <c r="F138" s="38">
        <f>SUM(F140)</f>
        <v>10759.14</v>
      </c>
      <c r="G138" s="40">
        <f t="shared" si="20"/>
        <v>213514.73</v>
      </c>
      <c r="H138" s="40">
        <f t="shared" si="20"/>
        <v>26.129999999975553</v>
      </c>
      <c r="I138" s="38">
        <f t="shared" si="20"/>
        <v>0</v>
      </c>
      <c r="J138" s="40">
        <f>SUM(J140)</f>
        <v>26.129999999975553</v>
      </c>
    </row>
    <row r="139" spans="1:10" x14ac:dyDescent="0.2">
      <c r="A139" s="33"/>
      <c r="B139" s="39"/>
      <c r="C139" s="35"/>
      <c r="D139" s="35"/>
      <c r="E139" s="35"/>
      <c r="F139" s="35"/>
      <c r="G139" s="35"/>
      <c r="H139" s="36"/>
      <c r="I139" s="35"/>
      <c r="J139" s="36"/>
    </row>
    <row r="140" spans="1:10" x14ac:dyDescent="0.2">
      <c r="A140" s="33" t="s">
        <v>199</v>
      </c>
      <c r="B140" s="34" t="s">
        <v>200</v>
      </c>
      <c r="C140" s="30">
        <v>85000</v>
      </c>
      <c r="D140" s="30">
        <v>224300</v>
      </c>
      <c r="E140" s="30">
        <v>224300</v>
      </c>
      <c r="F140" s="30">
        <v>10759.14</v>
      </c>
      <c r="G140" s="30">
        <v>213514.73</v>
      </c>
      <c r="H140" s="31">
        <f>SUM(E140-F140-G140)</f>
        <v>26.129999999975553</v>
      </c>
      <c r="I140" s="31">
        <v>0</v>
      </c>
      <c r="J140" s="31">
        <f>SUM(D140-F140-G140)</f>
        <v>26.129999999975553</v>
      </c>
    </row>
    <row r="141" spans="1:10" x14ac:dyDescent="0.2">
      <c r="A141" s="33"/>
      <c r="B141" s="34"/>
      <c r="C141" s="35"/>
      <c r="D141" s="35"/>
      <c r="E141" s="35"/>
      <c r="F141" s="35"/>
      <c r="G141" s="35"/>
      <c r="H141" s="36"/>
      <c r="I141" s="35"/>
      <c r="J141" s="36"/>
    </row>
    <row r="142" spans="1:10" x14ac:dyDescent="0.2">
      <c r="A142" s="33"/>
      <c r="B142" s="37" t="s">
        <v>201</v>
      </c>
      <c r="C142" s="38">
        <f t="shared" ref="C142:J142" si="21">SUM(C144:C149)</f>
        <v>1569048</v>
      </c>
      <c r="D142" s="38">
        <f t="shared" si="21"/>
        <v>1463448</v>
      </c>
      <c r="E142" s="38">
        <f t="shared" si="21"/>
        <v>1463448</v>
      </c>
      <c r="F142" s="38">
        <f t="shared" si="21"/>
        <v>188663.94</v>
      </c>
      <c r="G142" s="38">
        <f t="shared" si="21"/>
        <v>1271115.7</v>
      </c>
      <c r="H142" s="40">
        <f t="shared" si="21"/>
        <v>3668.3600000000511</v>
      </c>
      <c r="I142" s="38">
        <f t="shared" si="21"/>
        <v>0</v>
      </c>
      <c r="J142" s="40">
        <f t="shared" si="21"/>
        <v>3668.3600000000511</v>
      </c>
    </row>
    <row r="143" spans="1:10" x14ac:dyDescent="0.2">
      <c r="A143" s="33"/>
      <c r="B143" s="39"/>
      <c r="C143" s="35"/>
      <c r="D143" s="35"/>
      <c r="E143" s="35"/>
      <c r="F143" s="35"/>
      <c r="G143" s="35"/>
      <c r="H143" s="36"/>
      <c r="I143" s="35"/>
      <c r="J143" s="36"/>
    </row>
    <row r="144" spans="1:10" x14ac:dyDescent="0.2">
      <c r="A144" s="9" t="s">
        <v>202</v>
      </c>
      <c r="B144" s="29" t="s">
        <v>203</v>
      </c>
      <c r="C144" s="30">
        <v>300000</v>
      </c>
      <c r="D144" s="30">
        <v>0</v>
      </c>
      <c r="E144" s="30">
        <v>0</v>
      </c>
      <c r="F144" s="30">
        <v>0</v>
      </c>
      <c r="G144" s="30">
        <v>0</v>
      </c>
      <c r="H144" s="31">
        <f t="shared" ref="H144:H149" si="22">SUM(E144-F144-G144)</f>
        <v>0</v>
      </c>
      <c r="I144" s="31">
        <v>0</v>
      </c>
      <c r="J144" s="31">
        <f t="shared" ref="J144:J149" si="23">SUM(D144-F144-G144)</f>
        <v>0</v>
      </c>
    </row>
    <row r="145" spans="1:10" x14ac:dyDescent="0.2">
      <c r="A145" s="9">
        <v>611</v>
      </c>
      <c r="B145" s="29" t="s">
        <v>204</v>
      </c>
      <c r="C145" s="30">
        <v>30000</v>
      </c>
      <c r="D145" s="30">
        <v>6300</v>
      </c>
      <c r="E145" s="30">
        <v>6300</v>
      </c>
      <c r="F145" s="30">
        <v>0</v>
      </c>
      <c r="G145" s="30">
        <v>4014.82</v>
      </c>
      <c r="H145" s="31">
        <f t="shared" si="22"/>
        <v>2285.1799999999998</v>
      </c>
      <c r="I145" s="31">
        <v>0</v>
      </c>
      <c r="J145" s="31">
        <f t="shared" si="23"/>
        <v>2285.1799999999998</v>
      </c>
    </row>
    <row r="146" spans="1:10" x14ac:dyDescent="0.2">
      <c r="A146" s="41">
        <v>614</v>
      </c>
      <c r="B146" s="42" t="s">
        <v>205</v>
      </c>
      <c r="C146" s="30">
        <v>1094048</v>
      </c>
      <c r="D146" s="30">
        <v>1025848</v>
      </c>
      <c r="E146" s="30">
        <v>1025848</v>
      </c>
      <c r="F146" s="30">
        <v>34223.94</v>
      </c>
      <c r="G146" s="30">
        <v>990750.88</v>
      </c>
      <c r="H146" s="31">
        <f t="shared" si="22"/>
        <v>873.18000000005122</v>
      </c>
      <c r="I146" s="31">
        <v>0</v>
      </c>
      <c r="J146" s="31">
        <f t="shared" si="23"/>
        <v>873.18000000005122</v>
      </c>
    </row>
    <row r="147" spans="1:10" x14ac:dyDescent="0.2">
      <c r="A147" s="9" t="s">
        <v>206</v>
      </c>
      <c r="B147" s="29" t="s">
        <v>207</v>
      </c>
      <c r="C147" s="30">
        <v>0</v>
      </c>
      <c r="D147" s="30">
        <v>228300</v>
      </c>
      <c r="E147" s="30">
        <v>228300</v>
      </c>
      <c r="F147" s="30">
        <v>12000</v>
      </c>
      <c r="G147" s="30">
        <v>216050</v>
      </c>
      <c r="H147" s="31">
        <f t="shared" si="22"/>
        <v>250</v>
      </c>
      <c r="I147" s="31">
        <v>0</v>
      </c>
      <c r="J147" s="31">
        <f t="shared" si="23"/>
        <v>250</v>
      </c>
    </row>
    <row r="148" spans="1:10" x14ac:dyDescent="0.2">
      <c r="A148" s="9">
        <v>621</v>
      </c>
      <c r="B148" s="29" t="s">
        <v>208</v>
      </c>
      <c r="C148" s="30">
        <v>140000</v>
      </c>
      <c r="D148" s="30">
        <v>203000</v>
      </c>
      <c r="E148" s="30">
        <v>203000</v>
      </c>
      <c r="F148" s="30">
        <v>142440</v>
      </c>
      <c r="G148" s="30">
        <v>60300</v>
      </c>
      <c r="H148" s="31">
        <f>SUM(E148-F148-G148)</f>
        <v>260</v>
      </c>
      <c r="I148" s="31">
        <v>0</v>
      </c>
      <c r="J148" s="31">
        <f t="shared" si="23"/>
        <v>260</v>
      </c>
    </row>
    <row r="149" spans="1:10" x14ac:dyDescent="0.2">
      <c r="A149" s="9" t="s">
        <v>209</v>
      </c>
      <c r="B149" s="29" t="s">
        <v>210</v>
      </c>
      <c r="C149" s="30">
        <v>5000</v>
      </c>
      <c r="D149" s="30">
        <v>0</v>
      </c>
      <c r="E149" s="30">
        <v>0</v>
      </c>
      <c r="F149" s="30">
        <v>0</v>
      </c>
      <c r="G149" s="30">
        <v>0</v>
      </c>
      <c r="H149" s="31">
        <f t="shared" si="22"/>
        <v>0</v>
      </c>
      <c r="I149" s="31">
        <v>0</v>
      </c>
      <c r="J149" s="31">
        <f t="shared" si="23"/>
        <v>0</v>
      </c>
    </row>
    <row r="150" spans="1:10" x14ac:dyDescent="0.2">
      <c r="A150" s="17"/>
      <c r="B150" s="18"/>
      <c r="C150" s="19"/>
      <c r="D150" s="19"/>
      <c r="E150" s="19"/>
      <c r="F150" s="19"/>
      <c r="G150" s="19"/>
      <c r="H150" s="20"/>
      <c r="I150" s="21"/>
      <c r="J150" s="31"/>
    </row>
    <row r="151" spans="1:10" x14ac:dyDescent="0.2">
      <c r="A151" s="17"/>
      <c r="B151" s="18"/>
      <c r="C151" s="19"/>
      <c r="D151" s="19"/>
      <c r="E151" s="19"/>
      <c r="F151" s="19"/>
      <c r="G151" s="19"/>
      <c r="H151" s="20"/>
      <c r="I151" s="21"/>
      <c r="J151" s="20"/>
    </row>
    <row r="152" spans="1:10" x14ac:dyDescent="0.2">
      <c r="A152" s="53" t="s">
        <v>0</v>
      </c>
      <c r="B152" s="53"/>
      <c r="C152" s="24">
        <f t="shared" ref="C152:J152" si="24">SUM(C154+C163+C176+C213+C229+C235)</f>
        <v>3497923</v>
      </c>
      <c r="D152" s="24">
        <f t="shared" si="24"/>
        <v>3808723</v>
      </c>
      <c r="E152" s="24">
        <f t="shared" si="24"/>
        <v>3689178</v>
      </c>
      <c r="F152" s="24">
        <f t="shared" si="24"/>
        <v>1427715.22</v>
      </c>
      <c r="G152" s="24">
        <f t="shared" si="24"/>
        <v>1710989.62</v>
      </c>
      <c r="H152" s="24">
        <f t="shared" si="24"/>
        <v>550473.16</v>
      </c>
      <c r="I152" s="24">
        <f t="shared" si="24"/>
        <v>580892.04999999993</v>
      </c>
      <c r="J152" s="24">
        <f t="shared" si="24"/>
        <v>670018.15999999992</v>
      </c>
    </row>
    <row r="153" spans="1:10" x14ac:dyDescent="0.2">
      <c r="A153" s="17"/>
      <c r="B153" s="25"/>
      <c r="C153" s="26"/>
      <c r="D153" s="26"/>
      <c r="E153" s="26"/>
      <c r="F153" s="26"/>
      <c r="G153" s="26"/>
      <c r="H153" s="27"/>
      <c r="I153" s="26"/>
      <c r="J153" s="27"/>
    </row>
    <row r="154" spans="1:10" x14ac:dyDescent="0.2">
      <c r="A154" s="17"/>
      <c r="B154" s="28" t="s">
        <v>18</v>
      </c>
      <c r="C154" s="22">
        <f t="shared" ref="C154:J154" si="25">SUM(C156:C161)</f>
        <v>195115</v>
      </c>
      <c r="D154" s="22">
        <f t="shared" si="25"/>
        <v>179083</v>
      </c>
      <c r="E154" s="22">
        <f t="shared" si="25"/>
        <v>159538</v>
      </c>
      <c r="F154" s="22">
        <f t="shared" si="25"/>
        <v>27840</v>
      </c>
      <c r="G154" s="22">
        <f t="shared" si="25"/>
        <v>67691.78</v>
      </c>
      <c r="H154" s="23">
        <f t="shared" si="25"/>
        <v>64006.22</v>
      </c>
      <c r="I154" s="22">
        <f t="shared" si="25"/>
        <v>0</v>
      </c>
      <c r="J154" s="23">
        <f t="shared" si="25"/>
        <v>83551.22</v>
      </c>
    </row>
    <row r="156" spans="1:10" x14ac:dyDescent="0.2">
      <c r="A156" s="9" t="s">
        <v>211</v>
      </c>
      <c r="B156" s="29" t="s">
        <v>212</v>
      </c>
      <c r="C156" s="30">
        <v>157200</v>
      </c>
      <c r="D156" s="30">
        <v>141168</v>
      </c>
      <c r="E156" s="30">
        <v>128068</v>
      </c>
      <c r="F156" s="30">
        <v>27840</v>
      </c>
      <c r="G156" s="30">
        <v>55567.75</v>
      </c>
      <c r="H156" s="31">
        <f t="shared" ref="H156:H161" si="26">SUM(E156-F156-G156)</f>
        <v>44660.25</v>
      </c>
      <c r="I156" s="31">
        <v>0</v>
      </c>
      <c r="J156" s="31">
        <f t="shared" ref="J156:J161" si="27">SUM(D156-F156-G156)</f>
        <v>57760.25</v>
      </c>
    </row>
    <row r="157" spans="1:10" x14ac:dyDescent="0.2">
      <c r="A157" s="9" t="s">
        <v>37</v>
      </c>
      <c r="B157" s="29" t="s">
        <v>38</v>
      </c>
      <c r="C157" s="30">
        <v>13100</v>
      </c>
      <c r="D157" s="30">
        <v>13100</v>
      </c>
      <c r="E157" s="30">
        <v>8733</v>
      </c>
      <c r="F157" s="30">
        <v>0</v>
      </c>
      <c r="G157" s="30">
        <v>1827.15</v>
      </c>
      <c r="H157" s="31">
        <f t="shared" si="26"/>
        <v>6905.85</v>
      </c>
      <c r="I157" s="31">
        <v>0</v>
      </c>
      <c r="J157" s="31">
        <f t="shared" si="27"/>
        <v>11272.85</v>
      </c>
    </row>
    <row r="158" spans="1:10" x14ac:dyDescent="0.2">
      <c r="A158" s="9" t="s">
        <v>39</v>
      </c>
      <c r="B158" s="29" t="s">
        <v>40</v>
      </c>
      <c r="C158" s="30">
        <v>20665</v>
      </c>
      <c r="D158" s="30">
        <v>20665</v>
      </c>
      <c r="E158" s="30">
        <v>18942</v>
      </c>
      <c r="F158" s="30">
        <v>0</v>
      </c>
      <c r="G158" s="30">
        <v>8271.5</v>
      </c>
      <c r="H158" s="31">
        <f t="shared" si="26"/>
        <v>10670.5</v>
      </c>
      <c r="I158" s="31">
        <v>0</v>
      </c>
      <c r="J158" s="31">
        <f t="shared" si="27"/>
        <v>12393.5</v>
      </c>
    </row>
    <row r="159" spans="1:10" x14ac:dyDescent="0.2">
      <c r="A159" s="9" t="s">
        <v>41</v>
      </c>
      <c r="B159" s="29" t="s">
        <v>42</v>
      </c>
      <c r="C159" s="30">
        <v>2358</v>
      </c>
      <c r="D159" s="30">
        <v>2358</v>
      </c>
      <c r="E159" s="30">
        <v>2156</v>
      </c>
      <c r="F159" s="30">
        <v>0</v>
      </c>
      <c r="G159" s="30">
        <v>1361.67</v>
      </c>
      <c r="H159" s="31">
        <f t="shared" si="26"/>
        <v>794.32999999999993</v>
      </c>
      <c r="I159" s="31">
        <v>0</v>
      </c>
      <c r="J159" s="31">
        <f t="shared" si="27"/>
        <v>996.32999999999993</v>
      </c>
    </row>
    <row r="160" spans="1:10" x14ac:dyDescent="0.2">
      <c r="A160" s="9" t="s">
        <v>43</v>
      </c>
      <c r="B160" s="29" t="s">
        <v>44</v>
      </c>
      <c r="C160" s="30">
        <v>1320</v>
      </c>
      <c r="D160" s="30">
        <v>1320</v>
      </c>
      <c r="E160" s="30">
        <v>1210</v>
      </c>
      <c r="F160" s="30">
        <v>0</v>
      </c>
      <c r="G160" s="30">
        <v>663.71</v>
      </c>
      <c r="H160" s="31">
        <f t="shared" si="26"/>
        <v>546.29</v>
      </c>
      <c r="I160" s="31">
        <v>0</v>
      </c>
      <c r="J160" s="31">
        <f t="shared" si="27"/>
        <v>656.29</v>
      </c>
    </row>
    <row r="161" spans="1:10" x14ac:dyDescent="0.2">
      <c r="A161" s="9" t="s">
        <v>45</v>
      </c>
      <c r="B161" s="29" t="s">
        <v>46</v>
      </c>
      <c r="C161" s="30">
        <v>472</v>
      </c>
      <c r="D161" s="30">
        <v>472</v>
      </c>
      <c r="E161" s="30">
        <v>429</v>
      </c>
      <c r="F161" s="30">
        <v>0</v>
      </c>
      <c r="G161" s="30">
        <v>0</v>
      </c>
      <c r="H161" s="31">
        <f t="shared" si="26"/>
        <v>429</v>
      </c>
      <c r="I161" s="31">
        <v>0</v>
      </c>
      <c r="J161" s="31">
        <f t="shared" si="27"/>
        <v>472</v>
      </c>
    </row>
    <row r="163" spans="1:10" x14ac:dyDescent="0.2">
      <c r="A163" s="17"/>
      <c r="B163" s="28" t="s">
        <v>56</v>
      </c>
      <c r="C163" s="22">
        <f t="shared" ref="C163:J163" si="28">SUM(C165:C174)</f>
        <v>1316808</v>
      </c>
      <c r="D163" s="22">
        <f t="shared" si="28"/>
        <v>1406958</v>
      </c>
      <c r="E163" s="22">
        <f t="shared" si="28"/>
        <v>1376958</v>
      </c>
      <c r="F163" s="22">
        <f t="shared" si="28"/>
        <v>425751.87000000005</v>
      </c>
      <c r="G163" s="22">
        <f t="shared" si="28"/>
        <v>678706.58000000007</v>
      </c>
      <c r="H163" s="22">
        <f t="shared" si="28"/>
        <v>272499.55</v>
      </c>
      <c r="I163" s="22">
        <f t="shared" si="28"/>
        <v>297834.96999999997</v>
      </c>
      <c r="J163" s="22">
        <f t="shared" si="28"/>
        <v>302499.55</v>
      </c>
    </row>
    <row r="165" spans="1:10" x14ac:dyDescent="0.2">
      <c r="A165" s="9" t="s">
        <v>81</v>
      </c>
      <c r="B165" s="29" t="s">
        <v>82</v>
      </c>
      <c r="C165" s="30">
        <v>51885</v>
      </c>
      <c r="D165" s="30">
        <v>75585</v>
      </c>
      <c r="E165" s="30">
        <v>75585</v>
      </c>
      <c r="F165" s="30">
        <v>47315</v>
      </c>
      <c r="G165" s="30">
        <v>26772</v>
      </c>
      <c r="H165" s="31">
        <f t="shared" ref="H165:H174" si="29">SUM(E165-F165-G165)</f>
        <v>1498</v>
      </c>
      <c r="I165" s="31">
        <v>0</v>
      </c>
      <c r="J165" s="31">
        <f t="shared" ref="J165:J172" si="30">SUM(D165-F165-G165)</f>
        <v>1498</v>
      </c>
    </row>
    <row r="166" spans="1:10" x14ac:dyDescent="0.2">
      <c r="A166" s="9">
        <v>142</v>
      </c>
      <c r="B166" s="29" t="s">
        <v>84</v>
      </c>
      <c r="C166" s="30">
        <v>9000</v>
      </c>
      <c r="D166" s="30">
        <v>20500</v>
      </c>
      <c r="E166" s="30">
        <v>20500</v>
      </c>
      <c r="F166" s="30">
        <v>11400</v>
      </c>
      <c r="G166" s="30">
        <v>9100</v>
      </c>
      <c r="H166" s="31">
        <f t="shared" si="29"/>
        <v>0</v>
      </c>
      <c r="I166" s="31">
        <v>0</v>
      </c>
      <c r="J166" s="31">
        <f t="shared" si="30"/>
        <v>0</v>
      </c>
    </row>
    <row r="167" spans="1:10" x14ac:dyDescent="0.2">
      <c r="A167" s="9" t="s">
        <v>85</v>
      </c>
      <c r="B167" s="29" t="s">
        <v>86</v>
      </c>
      <c r="C167" s="30">
        <v>3923</v>
      </c>
      <c r="D167" s="30">
        <v>3923</v>
      </c>
      <c r="E167" s="30">
        <v>3923</v>
      </c>
      <c r="F167" s="30">
        <v>3923</v>
      </c>
      <c r="G167" s="30">
        <v>0</v>
      </c>
      <c r="H167" s="31">
        <f t="shared" si="29"/>
        <v>0</v>
      </c>
      <c r="I167" s="31">
        <v>0</v>
      </c>
      <c r="J167" s="31">
        <f t="shared" si="30"/>
        <v>0</v>
      </c>
    </row>
    <row r="168" spans="1:10" x14ac:dyDescent="0.2">
      <c r="A168" s="9" t="s">
        <v>87</v>
      </c>
      <c r="B168" s="29" t="s">
        <v>88</v>
      </c>
      <c r="C168" s="30">
        <v>9000</v>
      </c>
      <c r="D168" s="30">
        <v>11000</v>
      </c>
      <c r="E168" s="30">
        <v>11000</v>
      </c>
      <c r="F168" s="30">
        <v>8005.05</v>
      </c>
      <c r="G168" s="30">
        <v>2935.85</v>
      </c>
      <c r="H168" s="31">
        <f t="shared" si="29"/>
        <v>59.099999999999909</v>
      </c>
      <c r="I168" s="31">
        <v>0</v>
      </c>
      <c r="J168" s="31">
        <f t="shared" si="30"/>
        <v>59.099999999999909</v>
      </c>
    </row>
    <row r="169" spans="1:10" x14ac:dyDescent="0.2">
      <c r="A169" s="9" t="s">
        <v>213</v>
      </c>
      <c r="B169" s="29" t="s">
        <v>214</v>
      </c>
      <c r="C169" s="30">
        <v>6000</v>
      </c>
      <c r="D169" s="30">
        <v>11500</v>
      </c>
      <c r="E169" s="30">
        <v>11500</v>
      </c>
      <c r="F169" s="30">
        <v>7881</v>
      </c>
      <c r="G169" s="30">
        <v>3593</v>
      </c>
      <c r="H169" s="31">
        <f t="shared" si="29"/>
        <v>26</v>
      </c>
      <c r="I169" s="31">
        <v>0</v>
      </c>
      <c r="J169" s="31">
        <f t="shared" si="30"/>
        <v>26</v>
      </c>
    </row>
    <row r="170" spans="1:10" x14ac:dyDescent="0.2">
      <c r="A170" s="9" t="s">
        <v>90</v>
      </c>
      <c r="B170" s="29" t="s">
        <v>91</v>
      </c>
      <c r="C170" s="30">
        <v>2000</v>
      </c>
      <c r="D170" s="30">
        <v>2000</v>
      </c>
      <c r="E170" s="30">
        <v>2000</v>
      </c>
      <c r="F170" s="30">
        <v>2000</v>
      </c>
      <c r="G170" s="30">
        <v>0</v>
      </c>
      <c r="H170" s="31">
        <f t="shared" si="29"/>
        <v>0</v>
      </c>
      <c r="I170" s="31">
        <v>0</v>
      </c>
      <c r="J170" s="31">
        <f t="shared" si="30"/>
        <v>0</v>
      </c>
    </row>
    <row r="171" spans="1:10" x14ac:dyDescent="0.2">
      <c r="A171" s="9" t="s">
        <v>96</v>
      </c>
      <c r="B171" s="29" t="s">
        <v>97</v>
      </c>
      <c r="C171" s="30">
        <v>10000</v>
      </c>
      <c r="D171" s="30">
        <v>22150</v>
      </c>
      <c r="E171" s="30">
        <v>22150</v>
      </c>
      <c r="F171" s="30">
        <v>11043.22</v>
      </c>
      <c r="G171" s="30">
        <v>11031.08</v>
      </c>
      <c r="H171" s="31">
        <f t="shared" si="29"/>
        <v>75.700000000000728</v>
      </c>
      <c r="I171" s="43">
        <v>0</v>
      </c>
      <c r="J171" s="31">
        <f t="shared" si="30"/>
        <v>75.700000000000728</v>
      </c>
    </row>
    <row r="172" spans="1:10" x14ac:dyDescent="0.2">
      <c r="A172" s="9" t="s">
        <v>215</v>
      </c>
      <c r="B172" s="29" t="s">
        <v>216</v>
      </c>
      <c r="C172" s="30">
        <v>5000</v>
      </c>
      <c r="D172" s="30">
        <v>2000</v>
      </c>
      <c r="E172" s="30">
        <v>2000</v>
      </c>
      <c r="F172" s="30">
        <v>2000</v>
      </c>
      <c r="G172" s="30">
        <v>0</v>
      </c>
      <c r="H172" s="31">
        <f t="shared" si="29"/>
        <v>0</v>
      </c>
      <c r="I172" s="43">
        <v>0</v>
      </c>
      <c r="J172" s="31">
        <f t="shared" si="30"/>
        <v>0</v>
      </c>
    </row>
    <row r="173" spans="1:10" x14ac:dyDescent="0.2">
      <c r="A173" s="9" t="s">
        <v>98</v>
      </c>
      <c r="B173" s="29" t="s">
        <v>99</v>
      </c>
      <c r="C173" s="30">
        <v>1220000</v>
      </c>
      <c r="D173" s="30">
        <v>1243800</v>
      </c>
      <c r="E173" s="30">
        <v>1213800</v>
      </c>
      <c r="F173" s="30">
        <v>332073.96000000002</v>
      </c>
      <c r="G173" s="30">
        <v>610885.29</v>
      </c>
      <c r="H173" s="31">
        <f t="shared" si="29"/>
        <v>270840.75</v>
      </c>
      <c r="I173" s="30">
        <v>297834.96999999997</v>
      </c>
      <c r="J173" s="31">
        <f>SUM(D173-F173-G173)</f>
        <v>300840.75</v>
      </c>
    </row>
    <row r="174" spans="1:10" x14ac:dyDescent="0.2">
      <c r="A174" s="9">
        <v>182</v>
      </c>
      <c r="B174" s="29" t="s">
        <v>258</v>
      </c>
      <c r="C174" s="30">
        <v>0</v>
      </c>
      <c r="D174" s="30">
        <v>14500</v>
      </c>
      <c r="E174" s="30">
        <v>14500</v>
      </c>
      <c r="F174" s="30">
        <v>110.64</v>
      </c>
      <c r="G174" s="30">
        <v>14389.36</v>
      </c>
      <c r="H174" s="31">
        <f t="shared" si="29"/>
        <v>0</v>
      </c>
      <c r="I174" s="30">
        <v>0</v>
      </c>
      <c r="J174" s="31">
        <f>SUM(D174-F174-G174)</f>
        <v>0</v>
      </c>
    </row>
    <row r="175" spans="1:10" x14ac:dyDescent="0.2">
      <c r="A175" s="33"/>
      <c r="B175" s="34"/>
      <c r="C175" s="35"/>
      <c r="D175" s="35"/>
      <c r="E175" s="35"/>
      <c r="F175" s="35"/>
      <c r="G175" s="35"/>
      <c r="H175" s="36"/>
      <c r="I175" s="35"/>
      <c r="J175" s="36"/>
    </row>
    <row r="176" spans="1:10" x14ac:dyDescent="0.2">
      <c r="A176" s="33"/>
      <c r="B176" s="37" t="s">
        <v>111</v>
      </c>
      <c r="C176" s="38">
        <f t="shared" ref="C176:J176" si="31">SUM(C178:C211)</f>
        <v>282000</v>
      </c>
      <c r="D176" s="38">
        <f t="shared" si="31"/>
        <v>679051</v>
      </c>
      <c r="E176" s="38">
        <f t="shared" si="31"/>
        <v>679051</v>
      </c>
      <c r="F176" s="38">
        <f t="shared" si="31"/>
        <v>279124.82999999996</v>
      </c>
      <c r="G176" s="38">
        <f t="shared" si="31"/>
        <v>399032.48</v>
      </c>
      <c r="H176" s="38">
        <f t="shared" si="31"/>
        <v>893.69000000000688</v>
      </c>
      <c r="I176" s="38">
        <f t="shared" si="31"/>
        <v>0</v>
      </c>
      <c r="J176" s="38">
        <f t="shared" si="31"/>
        <v>893.69000000000688</v>
      </c>
    </row>
    <row r="177" spans="1:10" x14ac:dyDescent="0.2">
      <c r="A177" s="33"/>
      <c r="B177" s="39"/>
      <c r="C177" s="35"/>
      <c r="D177" s="35"/>
      <c r="E177" s="35"/>
      <c r="F177" s="35"/>
      <c r="G177" s="35"/>
      <c r="H177" s="36"/>
      <c r="I177" s="35"/>
      <c r="J177" s="36"/>
    </row>
    <row r="178" spans="1:10" x14ac:dyDescent="0.2">
      <c r="A178" s="9">
        <v>201</v>
      </c>
      <c r="B178" s="29" t="s">
        <v>113</v>
      </c>
      <c r="C178" s="30">
        <v>10000</v>
      </c>
      <c r="D178" s="30">
        <v>70814</v>
      </c>
      <c r="E178" s="30">
        <v>70814</v>
      </c>
      <c r="F178" s="30">
        <v>10000</v>
      </c>
      <c r="G178" s="30">
        <v>60724.959999999999</v>
      </c>
      <c r="H178" s="31">
        <f t="shared" ref="H178:H207" si="32">SUM(E178-F178-G178)</f>
        <v>89.040000000000873</v>
      </c>
      <c r="I178" s="30">
        <v>0</v>
      </c>
      <c r="J178" s="31">
        <f t="shared" ref="J178:J207" si="33">SUM(D178-F178-G178)</f>
        <v>89.040000000000873</v>
      </c>
    </row>
    <row r="179" spans="1:10" x14ac:dyDescent="0.2">
      <c r="A179" s="9">
        <v>202</v>
      </c>
      <c r="B179" s="29" t="s">
        <v>115</v>
      </c>
      <c r="C179" s="30">
        <v>7000</v>
      </c>
      <c r="D179" s="30">
        <v>7000</v>
      </c>
      <c r="E179" s="30">
        <v>7000</v>
      </c>
      <c r="F179" s="30">
        <v>7000</v>
      </c>
      <c r="G179" s="30">
        <v>0</v>
      </c>
      <c r="H179" s="31">
        <f t="shared" si="32"/>
        <v>0</v>
      </c>
      <c r="I179" s="30">
        <v>0</v>
      </c>
      <c r="J179" s="31">
        <f t="shared" si="33"/>
        <v>0</v>
      </c>
    </row>
    <row r="180" spans="1:10" x14ac:dyDescent="0.2">
      <c r="A180" s="9">
        <v>211</v>
      </c>
      <c r="B180" s="29" t="s">
        <v>119</v>
      </c>
      <c r="C180" s="30">
        <v>0</v>
      </c>
      <c r="D180" s="30">
        <v>34300</v>
      </c>
      <c r="E180" s="30">
        <v>34300</v>
      </c>
      <c r="F180" s="30">
        <v>933.25</v>
      </c>
      <c r="G180" s="30">
        <v>33366.75</v>
      </c>
      <c r="H180" s="31">
        <f>SUM(E180-F180-G180)</f>
        <v>0</v>
      </c>
      <c r="I180" s="30">
        <v>0</v>
      </c>
      <c r="J180" s="31">
        <f>SUM(D180-F180-G180)</f>
        <v>0</v>
      </c>
    </row>
    <row r="181" spans="1:10" x14ac:dyDescent="0.2">
      <c r="A181" s="9" t="s">
        <v>120</v>
      </c>
      <c r="B181" s="29" t="s">
        <v>121</v>
      </c>
      <c r="C181" s="30">
        <v>25000</v>
      </c>
      <c r="D181" s="30">
        <v>18300</v>
      </c>
      <c r="E181" s="30">
        <v>18300</v>
      </c>
      <c r="F181" s="30">
        <v>17200</v>
      </c>
      <c r="G181" s="30">
        <v>1078.56</v>
      </c>
      <c r="H181" s="31">
        <f t="shared" si="32"/>
        <v>21.440000000000055</v>
      </c>
      <c r="I181" s="30">
        <v>0</v>
      </c>
      <c r="J181" s="31">
        <f t="shared" si="33"/>
        <v>21.440000000000055</v>
      </c>
    </row>
    <row r="182" spans="1:10" x14ac:dyDescent="0.2">
      <c r="A182" s="9">
        <v>213</v>
      </c>
      <c r="B182" s="29" t="s">
        <v>123</v>
      </c>
      <c r="C182" s="30">
        <v>0</v>
      </c>
      <c r="D182" s="30">
        <v>5100</v>
      </c>
      <c r="E182" s="30">
        <v>5100</v>
      </c>
      <c r="F182" s="30">
        <v>182.46</v>
      </c>
      <c r="G182" s="30">
        <v>4847.1000000000004</v>
      </c>
      <c r="H182" s="31">
        <f t="shared" si="32"/>
        <v>70.4399999999996</v>
      </c>
      <c r="I182" s="30">
        <v>0</v>
      </c>
      <c r="J182" s="31">
        <f t="shared" si="33"/>
        <v>70.4399999999996</v>
      </c>
    </row>
    <row r="183" spans="1:10" x14ac:dyDescent="0.2">
      <c r="A183" s="9" t="s">
        <v>124</v>
      </c>
      <c r="B183" s="29" t="s">
        <v>125</v>
      </c>
      <c r="C183" s="30">
        <v>20000</v>
      </c>
      <c r="D183" s="30">
        <v>22000</v>
      </c>
      <c r="E183" s="30">
        <v>22000</v>
      </c>
      <c r="F183" s="30">
        <v>17801.87</v>
      </c>
      <c r="G183" s="30">
        <v>4177.75</v>
      </c>
      <c r="H183" s="31">
        <f t="shared" si="32"/>
        <v>20.380000000001019</v>
      </c>
      <c r="I183" s="30">
        <v>0</v>
      </c>
      <c r="J183" s="31">
        <f t="shared" si="33"/>
        <v>20.380000000001019</v>
      </c>
    </row>
    <row r="184" spans="1:10" x14ac:dyDescent="0.2">
      <c r="A184" s="9">
        <v>222</v>
      </c>
      <c r="B184" s="29" t="s">
        <v>131</v>
      </c>
      <c r="C184" s="30">
        <v>0</v>
      </c>
      <c r="D184" s="30">
        <v>2100</v>
      </c>
      <c r="E184" s="30">
        <v>2100</v>
      </c>
      <c r="F184" s="30">
        <v>45.6</v>
      </c>
      <c r="G184" s="30">
        <v>2054.4</v>
      </c>
      <c r="H184" s="31">
        <f>SUM(E184-F184-G184)</f>
        <v>0</v>
      </c>
      <c r="I184" s="30">
        <v>0</v>
      </c>
      <c r="J184" s="31">
        <f>SUM(D184-F184-G184)</f>
        <v>0</v>
      </c>
    </row>
    <row r="185" spans="1:10" x14ac:dyDescent="0.2">
      <c r="A185" s="9">
        <v>231</v>
      </c>
      <c r="B185" s="29" t="s">
        <v>137</v>
      </c>
      <c r="C185" s="30">
        <v>50000</v>
      </c>
      <c r="D185" s="30">
        <v>77200</v>
      </c>
      <c r="E185" s="30">
        <v>77200</v>
      </c>
      <c r="F185" s="30">
        <v>41961.37</v>
      </c>
      <c r="G185" s="30">
        <v>35199.08</v>
      </c>
      <c r="H185" s="31">
        <f t="shared" si="32"/>
        <v>39.549999999995634</v>
      </c>
      <c r="I185" s="30">
        <v>0</v>
      </c>
      <c r="J185" s="31">
        <f t="shared" si="33"/>
        <v>39.549999999995634</v>
      </c>
    </row>
    <row r="186" spans="1:10" x14ac:dyDescent="0.2">
      <c r="A186" s="9" t="s">
        <v>138</v>
      </c>
      <c r="B186" s="29" t="s">
        <v>139</v>
      </c>
      <c r="C186" s="30">
        <v>15000</v>
      </c>
      <c r="D186" s="30">
        <v>24300</v>
      </c>
      <c r="E186" s="30">
        <v>24300</v>
      </c>
      <c r="F186" s="30">
        <v>19598.349999999999</v>
      </c>
      <c r="G186" s="30">
        <v>4664.1099999999997</v>
      </c>
      <c r="H186" s="31">
        <f t="shared" si="32"/>
        <v>37.540000000001783</v>
      </c>
      <c r="I186" s="30">
        <v>0</v>
      </c>
      <c r="J186" s="31">
        <f t="shared" si="33"/>
        <v>37.540000000001783</v>
      </c>
    </row>
    <row r="187" spans="1:10" x14ac:dyDescent="0.2">
      <c r="A187" s="9">
        <v>239</v>
      </c>
      <c r="B187" s="29" t="s">
        <v>259</v>
      </c>
      <c r="C187" s="30">
        <v>0</v>
      </c>
      <c r="D187" s="30">
        <v>7600</v>
      </c>
      <c r="E187" s="30">
        <v>7600</v>
      </c>
      <c r="F187" s="30">
        <v>0</v>
      </c>
      <c r="G187" s="30">
        <v>7600</v>
      </c>
      <c r="H187" s="31">
        <f t="shared" si="32"/>
        <v>0</v>
      </c>
      <c r="I187" s="30">
        <v>0</v>
      </c>
      <c r="J187" s="31">
        <f t="shared" si="33"/>
        <v>0</v>
      </c>
    </row>
    <row r="188" spans="1:10" x14ac:dyDescent="0.2">
      <c r="A188" s="9">
        <v>243</v>
      </c>
      <c r="B188" s="29" t="s">
        <v>217</v>
      </c>
      <c r="C188" s="30">
        <v>3000</v>
      </c>
      <c r="D188" s="30">
        <v>15800</v>
      </c>
      <c r="E188" s="30">
        <v>15800</v>
      </c>
      <c r="F188" s="30">
        <v>2135.27</v>
      </c>
      <c r="G188" s="30">
        <v>13664.73</v>
      </c>
      <c r="H188" s="31">
        <f t="shared" si="32"/>
        <v>0</v>
      </c>
      <c r="I188" s="30">
        <v>0</v>
      </c>
      <c r="J188" s="31">
        <f t="shared" si="33"/>
        <v>0</v>
      </c>
    </row>
    <row r="189" spans="1:10" x14ac:dyDescent="0.2">
      <c r="A189" s="9">
        <v>244</v>
      </c>
      <c r="B189" s="29" t="s">
        <v>218</v>
      </c>
      <c r="C189" s="30">
        <v>5000</v>
      </c>
      <c r="D189" s="30">
        <v>766</v>
      </c>
      <c r="E189" s="30">
        <v>766</v>
      </c>
      <c r="F189" s="30">
        <v>0</v>
      </c>
      <c r="G189" s="30">
        <v>766</v>
      </c>
      <c r="H189" s="31">
        <f t="shared" si="32"/>
        <v>0</v>
      </c>
      <c r="I189" s="30">
        <v>0</v>
      </c>
      <c r="J189" s="31">
        <f t="shared" si="33"/>
        <v>0</v>
      </c>
    </row>
    <row r="190" spans="1:10" x14ac:dyDescent="0.2">
      <c r="A190" s="9">
        <v>249</v>
      </c>
      <c r="B190" s="29" t="s">
        <v>151</v>
      </c>
      <c r="C190" s="30">
        <v>0</v>
      </c>
      <c r="D190" s="30">
        <v>3000</v>
      </c>
      <c r="E190" s="30">
        <v>3000</v>
      </c>
      <c r="F190" s="30">
        <v>94.02</v>
      </c>
      <c r="G190" s="30">
        <v>2898.63</v>
      </c>
      <c r="H190" s="31">
        <f t="shared" si="32"/>
        <v>7.3499999999999091</v>
      </c>
      <c r="I190" s="30">
        <v>0</v>
      </c>
      <c r="J190" s="31">
        <f t="shared" si="33"/>
        <v>7.3499999999999091</v>
      </c>
    </row>
    <row r="191" spans="1:10" x14ac:dyDescent="0.2">
      <c r="A191" s="9">
        <v>251</v>
      </c>
      <c r="B191" s="29" t="s">
        <v>257</v>
      </c>
      <c r="C191" s="30">
        <v>0</v>
      </c>
      <c r="D191" s="30">
        <v>300</v>
      </c>
      <c r="E191" s="30">
        <v>300</v>
      </c>
      <c r="F191" s="30">
        <v>64.599999999999994</v>
      </c>
      <c r="G191" s="30">
        <v>235.4</v>
      </c>
      <c r="H191" s="31">
        <f>SUM(E191-F191-G191)</f>
        <v>0</v>
      </c>
      <c r="I191" s="30">
        <v>0</v>
      </c>
      <c r="J191" s="31">
        <f>SUM(D191-F191-G191)</f>
        <v>0</v>
      </c>
    </row>
    <row r="192" spans="1:10" x14ac:dyDescent="0.2">
      <c r="A192" s="9">
        <v>252</v>
      </c>
      <c r="B192" s="29" t="s">
        <v>153</v>
      </c>
      <c r="C192" s="30">
        <v>3001</v>
      </c>
      <c r="D192" s="30">
        <v>3701</v>
      </c>
      <c r="E192" s="30">
        <v>3701</v>
      </c>
      <c r="F192" s="30">
        <v>2721.95</v>
      </c>
      <c r="G192" s="30">
        <v>979.05</v>
      </c>
      <c r="H192" s="31">
        <f t="shared" si="32"/>
        <v>2.2737367544323206E-13</v>
      </c>
      <c r="I192" s="30">
        <v>0</v>
      </c>
      <c r="J192" s="31">
        <f t="shared" si="33"/>
        <v>2.2737367544323206E-13</v>
      </c>
    </row>
    <row r="193" spans="1:10" x14ac:dyDescent="0.2">
      <c r="A193" s="9">
        <v>253</v>
      </c>
      <c r="B193" s="29" t="s">
        <v>155</v>
      </c>
      <c r="C193" s="30">
        <v>2999</v>
      </c>
      <c r="D193" s="30">
        <v>2999</v>
      </c>
      <c r="E193" s="30">
        <v>2999</v>
      </c>
      <c r="F193" s="30">
        <v>2408.3000000000002</v>
      </c>
      <c r="G193" s="30">
        <v>590.70000000000005</v>
      </c>
      <c r="H193" s="31">
        <f t="shared" si="32"/>
        <v>-2.2737367544323206E-13</v>
      </c>
      <c r="I193" s="30">
        <v>0</v>
      </c>
      <c r="J193" s="31">
        <f t="shared" si="33"/>
        <v>-2.2737367544323206E-13</v>
      </c>
    </row>
    <row r="194" spans="1:10" x14ac:dyDescent="0.2">
      <c r="A194" s="9">
        <v>254</v>
      </c>
      <c r="B194" s="29" t="s">
        <v>252</v>
      </c>
      <c r="C194" s="30">
        <v>0</v>
      </c>
      <c r="D194" s="30">
        <v>3000</v>
      </c>
      <c r="E194" s="30">
        <v>3000</v>
      </c>
      <c r="F194" s="30">
        <v>46.8</v>
      </c>
      <c r="G194" s="30">
        <v>2953.2</v>
      </c>
      <c r="H194" s="31">
        <f>SUM(E194-F194-G194)</f>
        <v>0</v>
      </c>
      <c r="I194" s="30">
        <v>0</v>
      </c>
      <c r="J194" s="31">
        <f>SUM(D194-F194-G194)</f>
        <v>0</v>
      </c>
    </row>
    <row r="195" spans="1:10" x14ac:dyDescent="0.2">
      <c r="A195" s="9">
        <v>255</v>
      </c>
      <c r="B195" s="29" t="s">
        <v>219</v>
      </c>
      <c r="C195" s="30">
        <v>5000</v>
      </c>
      <c r="D195" s="30">
        <v>16000</v>
      </c>
      <c r="E195" s="30">
        <v>16000</v>
      </c>
      <c r="F195" s="30">
        <v>7254.73</v>
      </c>
      <c r="G195" s="30">
        <v>8745.27</v>
      </c>
      <c r="H195" s="31">
        <f t="shared" si="32"/>
        <v>0</v>
      </c>
      <c r="I195" s="30">
        <v>0</v>
      </c>
      <c r="J195" s="31">
        <f t="shared" si="33"/>
        <v>0</v>
      </c>
    </row>
    <row r="196" spans="1:10" x14ac:dyDescent="0.2">
      <c r="A196" s="9">
        <v>256</v>
      </c>
      <c r="B196" s="29" t="s">
        <v>161</v>
      </c>
      <c r="C196" s="30">
        <v>3000</v>
      </c>
      <c r="D196" s="30">
        <v>11000</v>
      </c>
      <c r="E196" s="30">
        <v>11000</v>
      </c>
      <c r="F196" s="30">
        <v>7563.16</v>
      </c>
      <c r="G196" s="30">
        <v>3436.84</v>
      </c>
      <c r="H196" s="31">
        <f t="shared" si="32"/>
        <v>0</v>
      </c>
      <c r="I196" s="30">
        <v>0</v>
      </c>
      <c r="J196" s="31">
        <f t="shared" si="33"/>
        <v>0</v>
      </c>
    </row>
    <row r="197" spans="1:10" x14ac:dyDescent="0.2">
      <c r="A197" s="9">
        <v>257</v>
      </c>
      <c r="B197" s="29" t="s">
        <v>163</v>
      </c>
      <c r="C197" s="30">
        <v>2000</v>
      </c>
      <c r="D197" s="30">
        <v>11000</v>
      </c>
      <c r="E197" s="30">
        <v>11000</v>
      </c>
      <c r="F197" s="30">
        <v>1925.08</v>
      </c>
      <c r="G197" s="30">
        <v>9074.92</v>
      </c>
      <c r="H197" s="31">
        <f t="shared" si="32"/>
        <v>0</v>
      </c>
      <c r="I197" s="30">
        <v>0</v>
      </c>
      <c r="J197" s="31">
        <f t="shared" si="33"/>
        <v>0</v>
      </c>
    </row>
    <row r="198" spans="1:10" x14ac:dyDescent="0.2">
      <c r="A198" s="9">
        <v>259</v>
      </c>
      <c r="B198" s="29" t="s">
        <v>220</v>
      </c>
      <c r="C198" s="30">
        <v>5000</v>
      </c>
      <c r="D198" s="30">
        <v>11400</v>
      </c>
      <c r="E198" s="30">
        <v>11400</v>
      </c>
      <c r="F198" s="30">
        <v>2576.75</v>
      </c>
      <c r="G198" s="30">
        <v>8823.25</v>
      </c>
      <c r="H198" s="31">
        <f t="shared" si="32"/>
        <v>0</v>
      </c>
      <c r="I198" s="30">
        <v>0</v>
      </c>
      <c r="J198" s="31">
        <f t="shared" si="33"/>
        <v>0</v>
      </c>
    </row>
    <row r="199" spans="1:10" x14ac:dyDescent="0.2">
      <c r="A199" s="9" t="s">
        <v>166</v>
      </c>
      <c r="B199" s="29" t="s">
        <v>167</v>
      </c>
      <c r="C199" s="30">
        <v>18000</v>
      </c>
      <c r="D199" s="30">
        <v>49744</v>
      </c>
      <c r="E199" s="30">
        <v>49744</v>
      </c>
      <c r="F199" s="30">
        <v>26619.759999999998</v>
      </c>
      <c r="G199" s="30">
        <v>23066.05</v>
      </c>
      <c r="H199" s="31">
        <f t="shared" si="32"/>
        <v>58.190000000002328</v>
      </c>
      <c r="I199" s="30">
        <v>0</v>
      </c>
      <c r="J199" s="31">
        <f t="shared" si="33"/>
        <v>58.190000000002328</v>
      </c>
    </row>
    <row r="200" spans="1:10" x14ac:dyDescent="0.2">
      <c r="A200" s="9">
        <v>263</v>
      </c>
      <c r="B200" s="29" t="s">
        <v>253</v>
      </c>
      <c r="C200" s="30">
        <v>0</v>
      </c>
      <c r="D200" s="30">
        <v>3370</v>
      </c>
      <c r="E200" s="30">
        <v>3370</v>
      </c>
      <c r="F200" s="30">
        <v>633.65</v>
      </c>
      <c r="G200" s="30">
        <v>2723.15</v>
      </c>
      <c r="H200" s="31">
        <f t="shared" si="32"/>
        <v>13.199999999999818</v>
      </c>
      <c r="I200" s="30">
        <v>0</v>
      </c>
      <c r="J200" s="31">
        <f t="shared" si="33"/>
        <v>13.199999999999818</v>
      </c>
    </row>
    <row r="201" spans="1:10" x14ac:dyDescent="0.2">
      <c r="A201" s="9" t="s">
        <v>171</v>
      </c>
      <c r="B201" s="29" t="s">
        <v>172</v>
      </c>
      <c r="C201" s="30">
        <v>14000</v>
      </c>
      <c r="D201" s="30">
        <v>31400</v>
      </c>
      <c r="E201" s="30">
        <v>31400</v>
      </c>
      <c r="F201" s="30">
        <v>16501.82</v>
      </c>
      <c r="G201" s="30">
        <v>14799.75</v>
      </c>
      <c r="H201" s="31">
        <f t="shared" si="32"/>
        <v>98.430000000000291</v>
      </c>
      <c r="I201" s="30">
        <v>0</v>
      </c>
      <c r="J201" s="31">
        <f t="shared" si="33"/>
        <v>98.430000000000291</v>
      </c>
    </row>
    <row r="202" spans="1:10" x14ac:dyDescent="0.2">
      <c r="A202" s="9">
        <v>271</v>
      </c>
      <c r="B202" s="29" t="s">
        <v>174</v>
      </c>
      <c r="C202" s="30">
        <v>8000</v>
      </c>
      <c r="D202" s="30">
        <v>21300</v>
      </c>
      <c r="E202" s="30">
        <v>21300</v>
      </c>
      <c r="F202" s="30">
        <v>6501.34</v>
      </c>
      <c r="G202" s="30">
        <v>14707.9</v>
      </c>
      <c r="H202" s="31">
        <f t="shared" si="32"/>
        <v>90.760000000000218</v>
      </c>
      <c r="I202" s="30">
        <v>0</v>
      </c>
      <c r="J202" s="31">
        <f t="shared" si="33"/>
        <v>90.760000000000218</v>
      </c>
    </row>
    <row r="203" spans="1:10" x14ac:dyDescent="0.2">
      <c r="A203" s="9" t="s">
        <v>175</v>
      </c>
      <c r="B203" s="29" t="s">
        <v>176</v>
      </c>
      <c r="C203" s="30">
        <v>34000</v>
      </c>
      <c r="D203" s="30">
        <v>144960</v>
      </c>
      <c r="E203" s="30">
        <v>144960</v>
      </c>
      <c r="F203" s="30">
        <v>33521.65</v>
      </c>
      <c r="G203" s="30">
        <v>111350.72</v>
      </c>
      <c r="H203" s="31">
        <f t="shared" si="32"/>
        <v>87.630000000004657</v>
      </c>
      <c r="I203" s="30">
        <v>0</v>
      </c>
      <c r="J203" s="31">
        <f t="shared" si="33"/>
        <v>87.630000000004657</v>
      </c>
    </row>
    <row r="204" spans="1:10" x14ac:dyDescent="0.2">
      <c r="A204" s="9">
        <v>273</v>
      </c>
      <c r="B204" s="29" t="s">
        <v>178</v>
      </c>
      <c r="C204" s="30">
        <v>10000</v>
      </c>
      <c r="D204" s="30">
        <v>16800</v>
      </c>
      <c r="E204" s="30">
        <v>16800</v>
      </c>
      <c r="F204" s="30">
        <v>14666.26</v>
      </c>
      <c r="G204" s="30">
        <v>2118.5</v>
      </c>
      <c r="H204" s="31">
        <f t="shared" si="32"/>
        <v>15.239999999999782</v>
      </c>
      <c r="I204" s="30">
        <v>0</v>
      </c>
      <c r="J204" s="31">
        <f t="shared" si="33"/>
        <v>15.239999999999782</v>
      </c>
    </row>
    <row r="205" spans="1:10" x14ac:dyDescent="0.2">
      <c r="A205" s="9">
        <v>274</v>
      </c>
      <c r="B205" s="29" t="s">
        <v>221</v>
      </c>
      <c r="C205" s="30">
        <v>6000</v>
      </c>
      <c r="D205" s="30">
        <v>1216</v>
      </c>
      <c r="E205" s="30">
        <v>1216</v>
      </c>
      <c r="F205" s="30">
        <v>0</v>
      </c>
      <c r="G205" s="30">
        <v>1215.52</v>
      </c>
      <c r="H205" s="31">
        <f t="shared" si="32"/>
        <v>0.48000000000001819</v>
      </c>
      <c r="I205" s="30">
        <v>0</v>
      </c>
      <c r="J205" s="31">
        <f t="shared" si="33"/>
        <v>0.48000000000001819</v>
      </c>
    </row>
    <row r="206" spans="1:10" x14ac:dyDescent="0.2">
      <c r="A206" s="9" t="s">
        <v>181</v>
      </c>
      <c r="B206" s="29" t="s">
        <v>182</v>
      </c>
      <c r="C206" s="30">
        <v>31000</v>
      </c>
      <c r="D206" s="30">
        <v>44000</v>
      </c>
      <c r="E206" s="30">
        <v>44000</v>
      </c>
      <c r="F206" s="30">
        <v>31867.42</v>
      </c>
      <c r="G206" s="30">
        <v>12056.29</v>
      </c>
      <c r="H206" s="31">
        <f t="shared" si="32"/>
        <v>76.290000000000873</v>
      </c>
      <c r="I206" s="30">
        <v>0</v>
      </c>
      <c r="J206" s="31">
        <f t="shared" si="33"/>
        <v>76.290000000000873</v>
      </c>
    </row>
    <row r="207" spans="1:10" x14ac:dyDescent="0.2">
      <c r="A207" s="9">
        <v>278</v>
      </c>
      <c r="B207" s="29" t="s">
        <v>222</v>
      </c>
      <c r="C207" s="30">
        <v>5000</v>
      </c>
      <c r="D207" s="30">
        <v>9700</v>
      </c>
      <c r="E207" s="30">
        <v>9700</v>
      </c>
      <c r="F207" s="30">
        <v>6529.6</v>
      </c>
      <c r="G207" s="30">
        <v>3110.4</v>
      </c>
      <c r="H207" s="31">
        <f t="shared" si="32"/>
        <v>59.999999999999545</v>
      </c>
      <c r="I207" s="30">
        <v>0</v>
      </c>
      <c r="J207" s="31">
        <f t="shared" si="33"/>
        <v>59.999999999999545</v>
      </c>
    </row>
    <row r="208" spans="1:10" x14ac:dyDescent="0.2">
      <c r="A208" s="9">
        <v>279</v>
      </c>
      <c r="B208" s="29" t="s">
        <v>187</v>
      </c>
      <c r="C208" s="30">
        <v>0</v>
      </c>
      <c r="D208" s="30">
        <v>8681</v>
      </c>
      <c r="E208" s="30">
        <v>8681</v>
      </c>
      <c r="F208" s="30">
        <v>704.11</v>
      </c>
      <c r="G208" s="30">
        <v>7869.16</v>
      </c>
      <c r="H208" s="31">
        <f>SUM(E208-F208-G208)</f>
        <v>107.73000000000047</v>
      </c>
      <c r="I208" s="30">
        <v>0</v>
      </c>
      <c r="J208" s="31">
        <f>SUM(D208-F208-G208)</f>
        <v>107.73000000000047</v>
      </c>
    </row>
    <row r="209" spans="1:10" x14ac:dyDescent="0.2">
      <c r="A209" s="9">
        <v>292</v>
      </c>
      <c r="B209" s="29" t="s">
        <v>254</v>
      </c>
      <c r="C209" s="30">
        <v>0</v>
      </c>
      <c r="D209" s="30">
        <v>100</v>
      </c>
      <c r="E209" s="30">
        <v>100</v>
      </c>
      <c r="F209" s="30">
        <v>42.22</v>
      </c>
      <c r="G209" s="30">
        <v>57.78</v>
      </c>
      <c r="H209" s="31">
        <f>SUM(E209-F209-G209)</f>
        <v>0</v>
      </c>
      <c r="I209" s="30">
        <v>0</v>
      </c>
      <c r="J209" s="31">
        <f>SUM(D209-F209-G209)</f>
        <v>0</v>
      </c>
    </row>
    <row r="210" spans="1:10" x14ac:dyDescent="0.2">
      <c r="A210" s="9">
        <v>293</v>
      </c>
      <c r="B210" s="29" t="s">
        <v>191</v>
      </c>
      <c r="C210" s="30">
        <v>0</v>
      </c>
      <c r="D210" s="30">
        <v>0</v>
      </c>
      <c r="E210" s="30">
        <v>0</v>
      </c>
      <c r="F210" s="30">
        <v>0</v>
      </c>
      <c r="G210" s="30">
        <v>0</v>
      </c>
      <c r="H210" s="31">
        <f>SUM(E210-F210-G210)</f>
        <v>0</v>
      </c>
      <c r="I210" s="30">
        <v>0</v>
      </c>
      <c r="J210" s="31">
        <f>SUM(D210-F210-G210)</f>
        <v>0</v>
      </c>
    </row>
    <row r="211" spans="1:10" x14ac:dyDescent="0.2">
      <c r="A211" s="9">
        <v>296</v>
      </c>
      <c r="B211" s="29" t="s">
        <v>193</v>
      </c>
      <c r="C211" s="30">
        <v>0</v>
      </c>
      <c r="D211" s="30">
        <v>100</v>
      </c>
      <c r="E211" s="30">
        <v>100</v>
      </c>
      <c r="F211" s="30">
        <v>23.44</v>
      </c>
      <c r="G211" s="30">
        <v>76.56</v>
      </c>
      <c r="H211" s="31">
        <f>SUM(E211-F211-G211)</f>
        <v>0</v>
      </c>
      <c r="I211" s="30">
        <v>0</v>
      </c>
      <c r="J211" s="31">
        <f>SUM(D211-F211-G211)</f>
        <v>0</v>
      </c>
    </row>
    <row r="212" spans="1:10" x14ac:dyDescent="0.2">
      <c r="A212" s="33"/>
      <c r="B212" s="34"/>
      <c r="C212" s="35"/>
      <c r="D212" s="35"/>
      <c r="E212" s="35"/>
      <c r="F212" s="35"/>
      <c r="G212" s="35"/>
      <c r="H212" s="36"/>
      <c r="I212" s="35"/>
      <c r="J212" s="36"/>
    </row>
    <row r="213" spans="1:10" x14ac:dyDescent="0.2">
      <c r="A213" s="33"/>
      <c r="B213" s="37" t="s">
        <v>196</v>
      </c>
      <c r="C213" s="38">
        <f t="shared" ref="C213:J213" si="34">SUM(C215:C227)</f>
        <v>627000</v>
      </c>
      <c r="D213" s="38">
        <f t="shared" si="34"/>
        <v>721733</v>
      </c>
      <c r="E213" s="38">
        <f t="shared" si="34"/>
        <v>721733</v>
      </c>
      <c r="F213" s="38">
        <f t="shared" si="34"/>
        <v>393807.27999999991</v>
      </c>
      <c r="G213" s="38">
        <f t="shared" si="34"/>
        <v>327909.68</v>
      </c>
      <c r="H213" s="38">
        <f t="shared" si="34"/>
        <v>16.039999999989618</v>
      </c>
      <c r="I213" s="38">
        <f t="shared" si="34"/>
        <v>0</v>
      </c>
      <c r="J213" s="38">
        <f t="shared" si="34"/>
        <v>16.039999999989618</v>
      </c>
    </row>
    <row r="214" spans="1:10" x14ac:dyDescent="0.2">
      <c r="A214" s="33"/>
      <c r="B214" s="39"/>
      <c r="C214" s="35"/>
      <c r="D214" s="35"/>
      <c r="E214" s="35"/>
      <c r="F214" s="35"/>
      <c r="G214" s="35"/>
      <c r="H214" s="36"/>
      <c r="I214" s="35"/>
      <c r="J214" s="36"/>
    </row>
    <row r="215" spans="1:10" x14ac:dyDescent="0.2">
      <c r="A215" s="9" t="s">
        <v>223</v>
      </c>
      <c r="B215" s="29" t="s">
        <v>224</v>
      </c>
      <c r="C215" s="30">
        <v>3000</v>
      </c>
      <c r="D215" s="30">
        <v>3000</v>
      </c>
      <c r="E215" s="30">
        <v>3000</v>
      </c>
      <c r="F215" s="30">
        <v>2875</v>
      </c>
      <c r="G215" s="30">
        <v>125</v>
      </c>
      <c r="H215" s="31">
        <f t="shared" ref="H215:H227" si="35">SUM(E215-F215-G215)</f>
        <v>0</v>
      </c>
      <c r="I215" s="30">
        <v>0</v>
      </c>
      <c r="J215" s="31">
        <f t="shared" ref="J215:J227" si="36">SUM(D215-F215-G215)</f>
        <v>0</v>
      </c>
    </row>
    <row r="216" spans="1:10" x14ac:dyDescent="0.2">
      <c r="A216" s="9" t="s">
        <v>225</v>
      </c>
      <c r="B216" s="29" t="s">
        <v>226</v>
      </c>
      <c r="C216" s="30">
        <v>3000</v>
      </c>
      <c r="D216" s="30">
        <v>3800</v>
      </c>
      <c r="E216" s="30">
        <v>3800</v>
      </c>
      <c r="F216" s="30">
        <v>2953.1</v>
      </c>
      <c r="G216" s="30">
        <v>846.9</v>
      </c>
      <c r="H216" s="31">
        <f t="shared" si="35"/>
        <v>1.1368683772161603E-13</v>
      </c>
      <c r="I216" s="30">
        <v>0</v>
      </c>
      <c r="J216" s="31">
        <f t="shared" si="36"/>
        <v>1.1368683772161603E-13</v>
      </c>
    </row>
    <row r="217" spans="1:10" x14ac:dyDescent="0.2">
      <c r="A217" s="9" t="s">
        <v>227</v>
      </c>
      <c r="B217" s="29" t="s">
        <v>228</v>
      </c>
      <c r="C217" s="30">
        <v>20000</v>
      </c>
      <c r="D217" s="30">
        <v>17900</v>
      </c>
      <c r="E217" s="30">
        <v>17900</v>
      </c>
      <c r="F217" s="30">
        <v>10519</v>
      </c>
      <c r="G217" s="30">
        <v>7381</v>
      </c>
      <c r="H217" s="31">
        <f t="shared" si="35"/>
        <v>0</v>
      </c>
      <c r="I217" s="30">
        <v>0</v>
      </c>
      <c r="J217" s="31">
        <f t="shared" si="36"/>
        <v>0</v>
      </c>
    </row>
    <row r="218" spans="1:10" x14ac:dyDescent="0.2">
      <c r="A218" s="9">
        <v>308</v>
      </c>
      <c r="B218" s="29" t="s">
        <v>268</v>
      </c>
      <c r="C218" s="30">
        <v>0</v>
      </c>
      <c r="D218" s="30">
        <v>0</v>
      </c>
      <c r="E218" s="30">
        <v>0</v>
      </c>
      <c r="F218" s="30">
        <v>0</v>
      </c>
      <c r="G218" s="30">
        <v>0</v>
      </c>
      <c r="H218" s="31">
        <f t="shared" ref="H218" si="37">SUM(E218-F218-G218)</f>
        <v>0</v>
      </c>
      <c r="I218" s="30">
        <v>0</v>
      </c>
      <c r="J218" s="31">
        <f t="shared" ref="J218" si="38">SUM(D218-F218-G218)</f>
        <v>0</v>
      </c>
    </row>
    <row r="219" spans="1:10" x14ac:dyDescent="0.2">
      <c r="A219" s="9" t="s">
        <v>229</v>
      </c>
      <c r="B219" s="29" t="s">
        <v>230</v>
      </c>
      <c r="C219" s="30">
        <v>170000</v>
      </c>
      <c r="D219" s="30">
        <v>93300</v>
      </c>
      <c r="E219" s="30">
        <v>93300</v>
      </c>
      <c r="F219" s="30">
        <v>93300</v>
      </c>
      <c r="G219" s="30">
        <v>0</v>
      </c>
      <c r="H219" s="31">
        <f t="shared" si="35"/>
        <v>0</v>
      </c>
      <c r="I219" s="30">
        <v>0</v>
      </c>
      <c r="J219" s="31">
        <f t="shared" si="36"/>
        <v>0</v>
      </c>
    </row>
    <row r="220" spans="1:10" x14ac:dyDescent="0.2">
      <c r="A220" s="9" t="s">
        <v>231</v>
      </c>
      <c r="B220" s="29" t="s">
        <v>232</v>
      </c>
      <c r="C220" s="30">
        <v>77923</v>
      </c>
      <c r="D220" s="30">
        <v>80069</v>
      </c>
      <c r="E220" s="30">
        <v>80069</v>
      </c>
      <c r="F220" s="30">
        <v>58094.64</v>
      </c>
      <c r="G220" s="30">
        <v>21973.439999999999</v>
      </c>
      <c r="H220" s="31">
        <f t="shared" si="35"/>
        <v>0.92000000000189175</v>
      </c>
      <c r="I220" s="30">
        <v>0</v>
      </c>
      <c r="J220" s="31">
        <f t="shared" si="36"/>
        <v>0.92000000000189175</v>
      </c>
    </row>
    <row r="221" spans="1:10" x14ac:dyDescent="0.2">
      <c r="A221" s="9" t="s">
        <v>233</v>
      </c>
      <c r="B221" s="29" t="s">
        <v>234</v>
      </c>
      <c r="C221" s="30">
        <v>40000</v>
      </c>
      <c r="D221" s="30">
        <v>33400</v>
      </c>
      <c r="E221" s="30">
        <v>33400</v>
      </c>
      <c r="F221" s="30">
        <v>32544</v>
      </c>
      <c r="G221" s="30">
        <v>856</v>
      </c>
      <c r="H221" s="31">
        <f t="shared" si="35"/>
        <v>0</v>
      </c>
      <c r="I221" s="30">
        <v>0</v>
      </c>
      <c r="J221" s="31">
        <f t="shared" si="36"/>
        <v>0</v>
      </c>
    </row>
    <row r="222" spans="1:10" x14ac:dyDescent="0.2">
      <c r="A222" s="9" t="s">
        <v>235</v>
      </c>
      <c r="B222" s="29" t="s">
        <v>236</v>
      </c>
      <c r="C222" s="30">
        <v>5000</v>
      </c>
      <c r="D222" s="30">
        <v>5500</v>
      </c>
      <c r="E222" s="30">
        <v>5500</v>
      </c>
      <c r="F222" s="30">
        <v>4682.5200000000004</v>
      </c>
      <c r="G222" s="30">
        <v>817.48</v>
      </c>
      <c r="H222" s="31">
        <f t="shared" si="35"/>
        <v>-4.5474735088646412E-13</v>
      </c>
      <c r="I222" s="30">
        <v>0</v>
      </c>
      <c r="J222" s="31">
        <f t="shared" si="36"/>
        <v>-4.5474735088646412E-13</v>
      </c>
    </row>
    <row r="223" spans="1:10" x14ac:dyDescent="0.2">
      <c r="A223" s="9" t="s">
        <v>237</v>
      </c>
      <c r="B223" s="29" t="s">
        <v>238</v>
      </c>
      <c r="C223" s="30">
        <v>101000</v>
      </c>
      <c r="D223" s="30">
        <v>114417</v>
      </c>
      <c r="E223" s="30">
        <v>114417</v>
      </c>
      <c r="F223" s="30">
        <v>80279.44</v>
      </c>
      <c r="G223" s="30">
        <v>34132.269999999997</v>
      </c>
      <c r="H223" s="31">
        <f t="shared" si="35"/>
        <v>5.2900000000008731</v>
      </c>
      <c r="I223" s="30">
        <v>0</v>
      </c>
      <c r="J223" s="31">
        <f t="shared" si="36"/>
        <v>5.2900000000008731</v>
      </c>
    </row>
    <row r="224" spans="1:10" x14ac:dyDescent="0.2">
      <c r="A224" s="9" t="s">
        <v>239</v>
      </c>
      <c r="B224" s="29" t="s">
        <v>240</v>
      </c>
      <c r="C224" s="30">
        <v>15077</v>
      </c>
      <c r="D224" s="30">
        <v>15077</v>
      </c>
      <c r="E224" s="30">
        <v>15077</v>
      </c>
      <c r="F224" s="30">
        <v>15077</v>
      </c>
      <c r="G224" s="30">
        <v>0</v>
      </c>
      <c r="H224" s="31">
        <f t="shared" si="35"/>
        <v>0</v>
      </c>
      <c r="I224" s="30">
        <v>0</v>
      </c>
      <c r="J224" s="31">
        <f t="shared" si="36"/>
        <v>0</v>
      </c>
    </row>
    <row r="225" spans="1:10" x14ac:dyDescent="0.2">
      <c r="A225" s="9" t="s">
        <v>241</v>
      </c>
      <c r="B225" s="29" t="s">
        <v>242</v>
      </c>
      <c r="C225" s="30">
        <v>80000</v>
      </c>
      <c r="D225" s="30">
        <v>100300</v>
      </c>
      <c r="E225" s="30">
        <v>100300</v>
      </c>
      <c r="F225" s="30">
        <v>28062.61</v>
      </c>
      <c r="G225" s="30">
        <v>72237.39</v>
      </c>
      <c r="H225" s="31">
        <f t="shared" si="35"/>
        <v>0</v>
      </c>
      <c r="I225" s="30">
        <v>0</v>
      </c>
      <c r="J225" s="31">
        <f t="shared" si="36"/>
        <v>0</v>
      </c>
    </row>
    <row r="226" spans="1:10" x14ac:dyDescent="0.2">
      <c r="A226" s="9" t="s">
        <v>243</v>
      </c>
      <c r="B226" s="29" t="s">
        <v>244</v>
      </c>
      <c r="C226" s="30">
        <v>112000</v>
      </c>
      <c r="D226" s="30">
        <v>253270</v>
      </c>
      <c r="E226" s="30">
        <v>253270</v>
      </c>
      <c r="F226" s="30">
        <v>65399.72</v>
      </c>
      <c r="G226" s="30">
        <v>187860.45</v>
      </c>
      <c r="H226" s="31">
        <f t="shared" si="35"/>
        <v>9.8299999999871943</v>
      </c>
      <c r="I226" s="30">
        <v>0</v>
      </c>
      <c r="J226" s="31">
        <f t="shared" si="36"/>
        <v>9.8299999999871943</v>
      </c>
    </row>
    <row r="227" spans="1:10" x14ac:dyDescent="0.2">
      <c r="A227" s="9">
        <v>396</v>
      </c>
      <c r="B227" s="29" t="s">
        <v>238</v>
      </c>
      <c r="C227" s="30">
        <v>0</v>
      </c>
      <c r="D227" s="30">
        <v>1700</v>
      </c>
      <c r="E227" s="30">
        <v>1700</v>
      </c>
      <c r="F227" s="30">
        <v>20.25</v>
      </c>
      <c r="G227" s="30">
        <v>1679.75</v>
      </c>
      <c r="H227" s="31">
        <f t="shared" si="35"/>
        <v>0</v>
      </c>
      <c r="I227" s="30">
        <v>0</v>
      </c>
      <c r="J227" s="31">
        <f t="shared" si="36"/>
        <v>0</v>
      </c>
    </row>
    <row r="228" spans="1:10" x14ac:dyDescent="0.2">
      <c r="A228" s="33"/>
    </row>
    <row r="229" spans="1:10" x14ac:dyDescent="0.2">
      <c r="A229" s="33"/>
      <c r="B229" s="37" t="s">
        <v>245</v>
      </c>
      <c r="C229" s="38">
        <f t="shared" ref="C229:J229" si="39">SUM(C231:C233)</f>
        <v>847000</v>
      </c>
      <c r="D229" s="38">
        <f t="shared" si="39"/>
        <v>608198</v>
      </c>
      <c r="E229" s="38">
        <f t="shared" si="39"/>
        <v>538198</v>
      </c>
      <c r="F229" s="38">
        <f t="shared" si="39"/>
        <v>91638.78</v>
      </c>
      <c r="G229" s="38">
        <f t="shared" si="39"/>
        <v>233501.56</v>
      </c>
      <c r="H229" s="38">
        <f t="shared" si="39"/>
        <v>213057.66000000003</v>
      </c>
      <c r="I229" s="38">
        <f t="shared" si="39"/>
        <v>283057.07999999996</v>
      </c>
      <c r="J229" s="38">
        <f t="shared" si="39"/>
        <v>283057.65999999997</v>
      </c>
    </row>
    <row r="230" spans="1:10" x14ac:dyDescent="0.2">
      <c r="A230" s="33"/>
      <c r="B230" s="39"/>
      <c r="C230" s="35"/>
      <c r="D230" s="35"/>
      <c r="E230" s="35"/>
      <c r="F230" s="35"/>
      <c r="G230" s="35"/>
      <c r="H230" s="36"/>
      <c r="I230" s="35"/>
      <c r="J230" s="36"/>
    </row>
    <row r="231" spans="1:10" x14ac:dyDescent="0.2">
      <c r="A231" s="33">
        <v>512</v>
      </c>
      <c r="B231" s="34" t="s">
        <v>246</v>
      </c>
      <c r="C231" s="30">
        <v>847000</v>
      </c>
      <c r="D231" s="30">
        <v>551900</v>
      </c>
      <c r="E231" s="30">
        <v>481900</v>
      </c>
      <c r="F231" s="30">
        <v>91588.99</v>
      </c>
      <c r="G231" s="30">
        <v>186691.65</v>
      </c>
      <c r="H231" s="31">
        <f>SUM(E231-F231-G231)</f>
        <v>203619.36000000002</v>
      </c>
      <c r="I231" s="30">
        <v>273619.36</v>
      </c>
      <c r="J231" s="31">
        <f>SUM(D231-F231-G231)</f>
        <v>273619.36</v>
      </c>
    </row>
    <row r="232" spans="1:10" x14ac:dyDescent="0.2">
      <c r="A232" s="33">
        <v>519</v>
      </c>
      <c r="B232" s="34" t="s">
        <v>263</v>
      </c>
      <c r="C232" s="30">
        <v>0</v>
      </c>
      <c r="D232" s="30">
        <v>29700</v>
      </c>
      <c r="E232" s="30">
        <v>29700</v>
      </c>
      <c r="F232" s="30">
        <v>49.79</v>
      </c>
      <c r="G232" s="30">
        <v>20212.490000000002</v>
      </c>
      <c r="H232" s="31">
        <f>SUM(E232-F232-G232)</f>
        <v>9437.7199999999975</v>
      </c>
      <c r="I232" s="30">
        <v>9437.7199999999993</v>
      </c>
      <c r="J232" s="31">
        <f>SUM(D232-F232-G232)</f>
        <v>9437.7199999999975</v>
      </c>
    </row>
    <row r="233" spans="1:10" x14ac:dyDescent="0.2">
      <c r="A233" s="33">
        <v>592</v>
      </c>
      <c r="B233" s="34" t="s">
        <v>265</v>
      </c>
      <c r="C233" s="30">
        <v>0</v>
      </c>
      <c r="D233" s="30">
        <v>26598</v>
      </c>
      <c r="E233" s="30">
        <v>26598</v>
      </c>
      <c r="F233" s="30">
        <v>0</v>
      </c>
      <c r="G233" s="30">
        <v>26597.42</v>
      </c>
      <c r="H233" s="31">
        <f>SUM(E233-F233-G233)</f>
        <v>0.58000000000174623</v>
      </c>
      <c r="I233" s="30">
        <v>0</v>
      </c>
      <c r="J233" s="31">
        <f>SUM(D233-F233-G233)</f>
        <v>0.58000000000174623</v>
      </c>
    </row>
    <row r="234" spans="1:10" x14ac:dyDescent="0.2">
      <c r="A234" s="33"/>
    </row>
    <row r="235" spans="1:10" x14ac:dyDescent="0.2">
      <c r="A235" s="33"/>
      <c r="B235" s="37" t="s">
        <v>201</v>
      </c>
      <c r="C235" s="38">
        <f t="shared" ref="C235:J235" si="40">SUM(C237:C237)</f>
        <v>230000</v>
      </c>
      <c r="D235" s="38">
        <f t="shared" si="40"/>
        <v>213700</v>
      </c>
      <c r="E235" s="38">
        <f t="shared" si="40"/>
        <v>213700</v>
      </c>
      <c r="F235" s="38">
        <f t="shared" si="40"/>
        <v>209552.46</v>
      </c>
      <c r="G235" s="38">
        <f t="shared" si="40"/>
        <v>4147.54</v>
      </c>
      <c r="H235" s="38">
        <f t="shared" si="40"/>
        <v>8.1854523159563541E-12</v>
      </c>
      <c r="I235" s="38">
        <f t="shared" si="40"/>
        <v>0</v>
      </c>
      <c r="J235" s="38">
        <f t="shared" si="40"/>
        <v>8.1854523159563541E-12</v>
      </c>
    </row>
    <row r="236" spans="1:10" x14ac:dyDescent="0.2">
      <c r="A236" s="33"/>
      <c r="B236" s="39"/>
      <c r="C236" s="35"/>
      <c r="D236" s="35"/>
      <c r="E236" s="35"/>
      <c r="F236" s="35"/>
      <c r="G236" s="35"/>
      <c r="H236" s="36"/>
      <c r="I236" s="35"/>
      <c r="J236" s="36"/>
    </row>
    <row r="237" spans="1:10" x14ac:dyDescent="0.2">
      <c r="A237" s="33" t="s">
        <v>247</v>
      </c>
      <c r="B237" s="34" t="s">
        <v>248</v>
      </c>
      <c r="C237" s="30">
        <v>230000</v>
      </c>
      <c r="D237" s="30">
        <v>213700</v>
      </c>
      <c r="E237" s="30">
        <v>213700</v>
      </c>
      <c r="F237" s="30">
        <v>209552.46</v>
      </c>
      <c r="G237" s="30">
        <v>4147.54</v>
      </c>
      <c r="H237" s="31">
        <f>SUM(E237-F237-G237)</f>
        <v>8.1854523159563541E-12</v>
      </c>
      <c r="I237" s="31">
        <v>0</v>
      </c>
      <c r="J237" s="31">
        <f>SUM(D237-F237-G237)</f>
        <v>8.1854523159563541E-12</v>
      </c>
    </row>
    <row r="238" spans="1:10" ht="13.5" thickBot="1" x14ac:dyDescent="0.25">
      <c r="A238" s="45"/>
      <c r="B238" s="46"/>
      <c r="C238" s="47"/>
      <c r="D238" s="47"/>
      <c r="E238" s="47"/>
      <c r="F238" s="47"/>
      <c r="G238" s="47"/>
      <c r="H238" s="48"/>
      <c r="I238" s="49"/>
      <c r="J238" s="48"/>
    </row>
    <row r="239" spans="1:10" ht="14.25" thickTop="1" x14ac:dyDescent="0.25">
      <c r="A239" s="54" t="s">
        <v>3</v>
      </c>
      <c r="B239" s="54"/>
      <c r="C239" s="54"/>
      <c r="D239" s="54"/>
      <c r="E239" s="54"/>
      <c r="F239" s="54"/>
      <c r="G239" s="54"/>
      <c r="H239" s="54"/>
      <c r="I239" s="54"/>
      <c r="J239" s="54"/>
    </row>
    <row r="240" spans="1:10" ht="13.5" x14ac:dyDescent="0.25">
      <c r="A240" s="4" t="s">
        <v>3</v>
      </c>
      <c r="B240" s="1"/>
      <c r="C240" s="1"/>
      <c r="D240" s="1"/>
      <c r="E240" s="1"/>
      <c r="F240" s="1"/>
      <c r="G240" s="1"/>
      <c r="H240" s="1"/>
      <c r="I240" s="1"/>
      <c r="J240" s="2"/>
    </row>
    <row r="241" spans="1:10" ht="13.5" x14ac:dyDescent="0.25">
      <c r="A241" s="3" t="s">
        <v>3</v>
      </c>
      <c r="B241" s="1"/>
      <c r="C241" s="1"/>
      <c r="D241" s="1"/>
      <c r="E241" s="1"/>
      <c r="F241" s="1"/>
      <c r="G241" s="1"/>
      <c r="H241" s="1"/>
      <c r="I241" s="1"/>
      <c r="J241" s="2"/>
    </row>
    <row r="242" spans="1:10" ht="14.25" x14ac:dyDescent="0.3">
      <c r="A242" s="50" t="s">
        <v>3</v>
      </c>
      <c r="B242" s="51"/>
      <c r="C242" s="51"/>
      <c r="D242" s="51"/>
      <c r="E242" s="51"/>
      <c r="F242" s="51"/>
      <c r="G242" s="51"/>
      <c r="H242" s="51"/>
      <c r="I242" s="51"/>
      <c r="J242" s="52"/>
    </row>
    <row r="243" spans="1:10" ht="13.5" x14ac:dyDescent="0.25">
      <c r="A243" s="6" t="s">
        <v>3</v>
      </c>
      <c r="B243" s="5"/>
      <c r="C243" s="1"/>
      <c r="D243" s="1"/>
      <c r="E243" s="1"/>
      <c r="F243" s="1"/>
      <c r="G243" s="2"/>
      <c r="H243" s="2"/>
      <c r="I243" s="1"/>
      <c r="J243" s="1"/>
    </row>
  </sheetData>
  <mergeCells count="13">
    <mergeCell ref="A13:B13"/>
    <mergeCell ref="A152:B152"/>
    <mergeCell ref="A239:J239"/>
    <mergeCell ref="A2:J2"/>
    <mergeCell ref="A3:J3"/>
    <mergeCell ref="A4:J4"/>
    <mergeCell ref="A5:J5"/>
    <mergeCell ref="B8:B9"/>
    <mergeCell ref="C8:C9"/>
    <mergeCell ref="D8:D9"/>
    <mergeCell ref="E8:E9"/>
    <mergeCell ref="F8:F9"/>
    <mergeCell ref="G8:G9"/>
  </mergeCells>
  <pageMargins left="0.25" right="0.25" top="0.75" bottom="0.75" header="0.3" footer="0.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x OBJETO</vt:lpstr>
    </vt:vector>
  </TitlesOfParts>
  <Company>IPHE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</dc:creator>
  <cp:lastModifiedBy>Usuario</cp:lastModifiedBy>
  <cp:lastPrinted>2025-11-18T15:29:48Z</cp:lastPrinted>
  <dcterms:created xsi:type="dcterms:W3CDTF">2012-01-19T12:42:17Z</dcterms:created>
  <dcterms:modified xsi:type="dcterms:W3CDTF">2025-12-04T21:25:33Z</dcterms:modified>
</cp:coreProperties>
</file>