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9060"/>
  </bookViews>
  <sheets>
    <sheet name="EJECUCION x OBJETO" sheetId="4" r:id="rId1"/>
  </sheets>
  <calcPr calcId="162913"/>
</workbook>
</file>

<file path=xl/calcChain.xml><?xml version="1.0" encoding="utf-8"?>
<calcChain xmlns="http://schemas.openxmlformats.org/spreadsheetml/2006/main">
  <c r="J178" i="4" l="1"/>
  <c r="H178" i="4"/>
  <c r="J153" i="4"/>
  <c r="H153" i="4"/>
  <c r="J209" i="4" l="1"/>
  <c r="J47" i="4"/>
  <c r="H47" i="4"/>
  <c r="H209" i="4" l="1"/>
  <c r="I170" i="4"/>
  <c r="G170" i="4"/>
  <c r="F170" i="4"/>
  <c r="E170" i="4"/>
  <c r="D170" i="4"/>
  <c r="C170" i="4"/>
  <c r="J183" i="4"/>
  <c r="H183" i="4"/>
  <c r="J32" i="4"/>
  <c r="H32" i="4"/>
  <c r="I185" i="4" l="1"/>
  <c r="G185" i="4"/>
  <c r="F185" i="4"/>
  <c r="E185" i="4"/>
  <c r="D185" i="4"/>
  <c r="C185" i="4"/>
  <c r="H187" i="4"/>
  <c r="J187" i="4"/>
  <c r="H188" i="4"/>
  <c r="J188" i="4"/>
  <c r="H189" i="4"/>
  <c r="J189" i="4"/>
  <c r="H190" i="4"/>
  <c r="J190" i="4"/>
  <c r="H191" i="4"/>
  <c r="J191" i="4"/>
  <c r="H192" i="4"/>
  <c r="J192" i="4"/>
  <c r="H193" i="4"/>
  <c r="J193" i="4"/>
  <c r="H194" i="4"/>
  <c r="J194" i="4"/>
  <c r="H195" i="4"/>
  <c r="J195" i="4"/>
  <c r="H196" i="4"/>
  <c r="J196" i="4"/>
  <c r="H197" i="4"/>
  <c r="J197" i="4"/>
  <c r="H198" i="4"/>
  <c r="J198" i="4"/>
  <c r="H199" i="4"/>
  <c r="J199" i="4"/>
  <c r="H200" i="4"/>
  <c r="J200" i="4"/>
  <c r="H201" i="4"/>
  <c r="J201" i="4"/>
  <c r="H202" i="4"/>
  <c r="J202" i="4"/>
  <c r="H203" i="4"/>
  <c r="J203" i="4"/>
  <c r="H204" i="4"/>
  <c r="J204" i="4"/>
  <c r="H205" i="4"/>
  <c r="J205" i="4"/>
  <c r="H206" i="4"/>
  <c r="J206" i="4"/>
  <c r="H207" i="4"/>
  <c r="J207" i="4"/>
  <c r="H208" i="4"/>
  <c r="J208" i="4"/>
  <c r="H210" i="4"/>
  <c r="J210" i="4"/>
  <c r="H211" i="4"/>
  <c r="J211" i="4"/>
  <c r="H212" i="4"/>
  <c r="J212" i="4"/>
  <c r="H213" i="4"/>
  <c r="J213" i="4"/>
  <c r="H214" i="4"/>
  <c r="J214" i="4"/>
  <c r="H215" i="4"/>
  <c r="J215" i="4"/>
  <c r="H216" i="4"/>
  <c r="J216" i="4"/>
  <c r="H217" i="4"/>
  <c r="J217" i="4"/>
  <c r="H218" i="4"/>
  <c r="J218" i="4"/>
  <c r="H219" i="4"/>
  <c r="J219" i="4"/>
  <c r="H220" i="4"/>
  <c r="J220" i="4"/>
  <c r="H221" i="4"/>
  <c r="J221" i="4"/>
  <c r="D223" i="4"/>
  <c r="E223" i="4"/>
  <c r="F223" i="4"/>
  <c r="G223" i="4"/>
  <c r="J95" i="4"/>
  <c r="H95" i="4"/>
  <c r="C135" i="4"/>
  <c r="D135" i="4"/>
  <c r="E135" i="4"/>
  <c r="F135" i="4"/>
  <c r="G135" i="4"/>
  <c r="C143" i="4"/>
  <c r="D143" i="4"/>
  <c r="E143" i="4"/>
  <c r="F143" i="4"/>
  <c r="G143" i="4"/>
  <c r="H185" i="4" l="1"/>
  <c r="J185" i="4"/>
  <c r="J228" i="4"/>
  <c r="H228" i="4"/>
  <c r="J151" i="4"/>
  <c r="H151" i="4"/>
  <c r="J73" i="4"/>
  <c r="H73" i="4"/>
  <c r="J128" i="4" l="1"/>
  <c r="H128" i="4"/>
  <c r="J78" i="4"/>
  <c r="H78" i="4"/>
  <c r="J75" i="4"/>
  <c r="H75" i="4"/>
  <c r="J182" i="4" l="1"/>
  <c r="H182" i="4"/>
  <c r="J126" i="4"/>
  <c r="H126" i="4"/>
  <c r="J111" i="4"/>
  <c r="H111" i="4"/>
  <c r="I41" i="4"/>
  <c r="G41" i="4"/>
  <c r="F41" i="4"/>
  <c r="E41" i="4"/>
  <c r="D41" i="4"/>
  <c r="C41" i="4"/>
  <c r="J79" i="4"/>
  <c r="H79" i="4"/>
  <c r="I238" i="4" l="1"/>
  <c r="G238" i="4"/>
  <c r="F238" i="4"/>
  <c r="E238" i="4"/>
  <c r="D238" i="4"/>
  <c r="C238" i="4"/>
  <c r="J242" i="4"/>
  <c r="H242" i="4"/>
  <c r="J53" i="4"/>
  <c r="H53" i="4"/>
  <c r="J241" i="4" l="1"/>
  <c r="H241" i="4"/>
  <c r="I135" i="4"/>
  <c r="J141" i="4"/>
  <c r="H141" i="4"/>
  <c r="J140" i="4"/>
  <c r="H140" i="4"/>
  <c r="J139" i="4"/>
  <c r="H139" i="4"/>
  <c r="J138" i="4"/>
  <c r="H138" i="4"/>
  <c r="J35" i="4" l="1"/>
  <c r="H35" i="4"/>
  <c r="J62" i="4" l="1"/>
  <c r="H62" i="4"/>
  <c r="I223" i="4"/>
  <c r="C223" i="4"/>
  <c r="J38" i="4"/>
  <c r="H38" i="4"/>
  <c r="J37" i="4"/>
  <c r="H37" i="4"/>
  <c r="J246" i="4"/>
  <c r="J244" i="4" s="1"/>
  <c r="H246" i="4"/>
  <c r="H244" i="4" s="1"/>
  <c r="I244" i="4"/>
  <c r="G244" i="4"/>
  <c r="F244" i="4"/>
  <c r="E244" i="4"/>
  <c r="D244" i="4"/>
  <c r="C244" i="4"/>
  <c r="J240" i="4"/>
  <c r="J238" i="4" s="1"/>
  <c r="H240" i="4"/>
  <c r="H238" i="4" s="1"/>
  <c r="J236" i="4"/>
  <c r="H236" i="4"/>
  <c r="J235" i="4"/>
  <c r="H235" i="4"/>
  <c r="J234" i="4"/>
  <c r="H234" i="4"/>
  <c r="J233" i="4"/>
  <c r="H233" i="4"/>
  <c r="J232" i="4"/>
  <c r="H232" i="4"/>
  <c r="J231" i="4"/>
  <c r="H231" i="4"/>
  <c r="J230" i="4"/>
  <c r="H230" i="4"/>
  <c r="J229" i="4"/>
  <c r="H229" i="4"/>
  <c r="J227" i="4"/>
  <c r="H227" i="4"/>
  <c r="J226" i="4"/>
  <c r="H226" i="4"/>
  <c r="J225" i="4"/>
  <c r="H225" i="4"/>
  <c r="J181" i="4"/>
  <c r="H181" i="4"/>
  <c r="J180" i="4"/>
  <c r="H180" i="4"/>
  <c r="J179" i="4"/>
  <c r="H179" i="4"/>
  <c r="J177" i="4"/>
  <c r="H177" i="4"/>
  <c r="J176" i="4"/>
  <c r="H176" i="4"/>
  <c r="J175" i="4"/>
  <c r="H175" i="4"/>
  <c r="J174" i="4"/>
  <c r="H174" i="4"/>
  <c r="J173" i="4"/>
  <c r="H173" i="4"/>
  <c r="J172" i="4"/>
  <c r="H172" i="4"/>
  <c r="J168" i="4"/>
  <c r="H168" i="4"/>
  <c r="J167" i="4"/>
  <c r="H167" i="4"/>
  <c r="J166" i="4"/>
  <c r="H166" i="4"/>
  <c r="J165" i="4"/>
  <c r="H165" i="4"/>
  <c r="J164" i="4"/>
  <c r="H164" i="4"/>
  <c r="J163" i="4"/>
  <c r="H163" i="4"/>
  <c r="I161" i="4"/>
  <c r="G161" i="4"/>
  <c r="F161" i="4"/>
  <c r="E161" i="4"/>
  <c r="D161" i="4"/>
  <c r="C161" i="4"/>
  <c r="J156" i="4"/>
  <c r="H156" i="4"/>
  <c r="J155" i="4"/>
  <c r="H155" i="4"/>
  <c r="J154" i="4"/>
  <c r="H154" i="4"/>
  <c r="J152" i="4"/>
  <c r="H152" i="4"/>
  <c r="J150" i="4"/>
  <c r="H150" i="4"/>
  <c r="J149" i="4"/>
  <c r="H149" i="4"/>
  <c r="I147" i="4"/>
  <c r="G147" i="4"/>
  <c r="F147" i="4"/>
  <c r="E147" i="4"/>
  <c r="D147" i="4"/>
  <c r="C147" i="4"/>
  <c r="J145" i="4"/>
  <c r="J143" i="4" s="1"/>
  <c r="H145" i="4"/>
  <c r="H143" i="4" s="1"/>
  <c r="I143" i="4"/>
  <c r="J137" i="4"/>
  <c r="J135" i="4" s="1"/>
  <c r="H137" i="4"/>
  <c r="H135" i="4" s="1"/>
  <c r="J133" i="4"/>
  <c r="H133" i="4"/>
  <c r="J132" i="4"/>
  <c r="H132" i="4"/>
  <c r="J131" i="4"/>
  <c r="H131" i="4"/>
  <c r="J130" i="4"/>
  <c r="H130" i="4"/>
  <c r="J129" i="4"/>
  <c r="H129" i="4"/>
  <c r="J127" i="4"/>
  <c r="H127" i="4"/>
  <c r="J125" i="4"/>
  <c r="H125" i="4"/>
  <c r="J124" i="4"/>
  <c r="H124" i="4"/>
  <c r="J123" i="4"/>
  <c r="H123" i="4"/>
  <c r="J122" i="4"/>
  <c r="H122" i="4"/>
  <c r="J121" i="4"/>
  <c r="H121" i="4"/>
  <c r="J120" i="4"/>
  <c r="H120" i="4"/>
  <c r="J119" i="4"/>
  <c r="H119" i="4"/>
  <c r="J118" i="4"/>
  <c r="H118" i="4"/>
  <c r="J117" i="4"/>
  <c r="H117" i="4"/>
  <c r="J116" i="4"/>
  <c r="H116" i="4"/>
  <c r="J115" i="4"/>
  <c r="H115" i="4"/>
  <c r="J114" i="4"/>
  <c r="H114" i="4"/>
  <c r="J113" i="4"/>
  <c r="H113" i="4"/>
  <c r="J112" i="4"/>
  <c r="H112" i="4"/>
  <c r="J110" i="4"/>
  <c r="H110" i="4"/>
  <c r="J109" i="4"/>
  <c r="H109" i="4"/>
  <c r="J108" i="4"/>
  <c r="H108" i="4"/>
  <c r="J107" i="4"/>
  <c r="H107" i="4"/>
  <c r="J106" i="4"/>
  <c r="H106" i="4"/>
  <c r="J105" i="4"/>
  <c r="H105" i="4"/>
  <c r="J104" i="4"/>
  <c r="H104" i="4"/>
  <c r="J103" i="4"/>
  <c r="H103" i="4"/>
  <c r="J102" i="4"/>
  <c r="H102" i="4"/>
  <c r="J101" i="4"/>
  <c r="H101" i="4"/>
  <c r="J100" i="4"/>
  <c r="H100" i="4"/>
  <c r="J99" i="4"/>
  <c r="H99" i="4"/>
  <c r="J98" i="4"/>
  <c r="H98" i="4"/>
  <c r="J97" i="4"/>
  <c r="H97" i="4"/>
  <c r="J96" i="4"/>
  <c r="H96" i="4"/>
  <c r="J94" i="4"/>
  <c r="H94" i="4"/>
  <c r="J93" i="4"/>
  <c r="H93" i="4"/>
  <c r="J92" i="4"/>
  <c r="H92" i="4"/>
  <c r="J91" i="4"/>
  <c r="H91" i="4"/>
  <c r="J90" i="4"/>
  <c r="H90" i="4"/>
  <c r="J89" i="4"/>
  <c r="H89" i="4"/>
  <c r="J88" i="4"/>
  <c r="H88" i="4"/>
  <c r="J87" i="4"/>
  <c r="H87" i="4"/>
  <c r="J86" i="4"/>
  <c r="H86" i="4"/>
  <c r="J85" i="4"/>
  <c r="H85" i="4"/>
  <c r="J84" i="4"/>
  <c r="H84" i="4"/>
  <c r="J83" i="4"/>
  <c r="H83" i="4"/>
  <c r="I81" i="4"/>
  <c r="G81" i="4"/>
  <c r="F81" i="4"/>
  <c r="E81" i="4"/>
  <c r="D81" i="4"/>
  <c r="C81" i="4"/>
  <c r="J77" i="4"/>
  <c r="H77" i="4"/>
  <c r="J76" i="4"/>
  <c r="H76" i="4"/>
  <c r="J74" i="4"/>
  <c r="H74" i="4"/>
  <c r="J72" i="4"/>
  <c r="H72" i="4"/>
  <c r="J71" i="4"/>
  <c r="H71" i="4"/>
  <c r="J70" i="4"/>
  <c r="H70" i="4"/>
  <c r="J69" i="4"/>
  <c r="H69" i="4"/>
  <c r="J68" i="4"/>
  <c r="H68" i="4"/>
  <c r="J67" i="4"/>
  <c r="H67" i="4"/>
  <c r="J66" i="4"/>
  <c r="H66" i="4"/>
  <c r="J65" i="4"/>
  <c r="H65" i="4"/>
  <c r="J64" i="4"/>
  <c r="H64" i="4"/>
  <c r="J63" i="4"/>
  <c r="H63" i="4"/>
  <c r="J61" i="4"/>
  <c r="H61" i="4"/>
  <c r="J60" i="4"/>
  <c r="H60" i="4"/>
  <c r="J59" i="4"/>
  <c r="H59" i="4"/>
  <c r="J58" i="4"/>
  <c r="H58" i="4"/>
  <c r="J57" i="4"/>
  <c r="H57" i="4"/>
  <c r="J56" i="4"/>
  <c r="H56" i="4"/>
  <c r="J55" i="4"/>
  <c r="H55" i="4"/>
  <c r="J54" i="4"/>
  <c r="H54" i="4"/>
  <c r="J52" i="4"/>
  <c r="H52" i="4"/>
  <c r="J51" i="4"/>
  <c r="H51" i="4"/>
  <c r="J50" i="4"/>
  <c r="H50" i="4"/>
  <c r="J49" i="4"/>
  <c r="H49" i="4"/>
  <c r="J48" i="4"/>
  <c r="H48" i="4"/>
  <c r="J46" i="4"/>
  <c r="H46" i="4"/>
  <c r="J45" i="4"/>
  <c r="H45" i="4"/>
  <c r="J44" i="4"/>
  <c r="H44" i="4"/>
  <c r="J43" i="4"/>
  <c r="H43" i="4"/>
  <c r="J39" i="4"/>
  <c r="H39" i="4"/>
  <c r="J36" i="4"/>
  <c r="H36" i="4"/>
  <c r="J34" i="4"/>
  <c r="H34" i="4"/>
  <c r="J33" i="4"/>
  <c r="H33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J23" i="4"/>
  <c r="H23" i="4"/>
  <c r="J22" i="4"/>
  <c r="H22" i="4"/>
  <c r="J21" i="4"/>
  <c r="H21" i="4"/>
  <c r="J20" i="4"/>
  <c r="H20" i="4"/>
  <c r="J19" i="4"/>
  <c r="H19" i="4"/>
  <c r="J18" i="4"/>
  <c r="H18" i="4"/>
  <c r="J17" i="4"/>
  <c r="H17" i="4"/>
  <c r="I15" i="4"/>
  <c r="G15" i="4"/>
  <c r="F15" i="4"/>
  <c r="E15" i="4"/>
  <c r="D15" i="4"/>
  <c r="C15" i="4"/>
  <c r="H170" i="4" l="1"/>
  <c r="J170" i="4"/>
  <c r="H41" i="4"/>
  <c r="J41" i="4"/>
  <c r="I159" i="4"/>
  <c r="J223" i="4"/>
  <c r="C159" i="4"/>
  <c r="H223" i="4"/>
  <c r="C13" i="4"/>
  <c r="H161" i="4"/>
  <c r="G159" i="4"/>
  <c r="F159" i="4"/>
  <c r="J81" i="4"/>
  <c r="E159" i="4"/>
  <c r="D159" i="4"/>
  <c r="J161" i="4"/>
  <c r="H147" i="4"/>
  <c r="J147" i="4"/>
  <c r="G13" i="4"/>
  <c r="H81" i="4"/>
  <c r="D13" i="4"/>
  <c r="H15" i="4"/>
  <c r="E13" i="4"/>
  <c r="I13" i="4"/>
  <c r="F13" i="4"/>
  <c r="J15" i="4"/>
  <c r="I11" i="4" l="1"/>
  <c r="C11" i="4"/>
  <c r="H159" i="4"/>
  <c r="G11" i="4"/>
  <c r="J159" i="4"/>
  <c r="D11" i="4"/>
  <c r="F11" i="4"/>
  <c r="E11" i="4"/>
  <c r="J13" i="4"/>
  <c r="H13" i="4"/>
  <c r="H11" i="4" l="1"/>
  <c r="J11" i="4"/>
</calcChain>
</file>

<file path=xl/sharedStrings.xml><?xml version="1.0" encoding="utf-8"?>
<sst xmlns="http://schemas.openxmlformats.org/spreadsheetml/2006/main" count="356" uniqueCount="281">
  <si>
    <t>INVERSIÓN</t>
  </si>
  <si>
    <t>FUNCIONAMIENTO</t>
  </si>
  <si>
    <t>TOTAL</t>
  </si>
  <si>
    <t xml:space="preserve"> </t>
  </si>
  <si>
    <t>INSTITUTO PANAMEÑO DE HABILITACION ESPECIAL</t>
  </si>
  <si>
    <t>Bloqueo</t>
  </si>
  <si>
    <t>ESTADO DE EJECUCION DEL PRESUPUESTO DE GASTOS</t>
  </si>
  <si>
    <t>SEGÚN CUENTAS/OBJETO DE GASTOS</t>
  </si>
  <si>
    <t>Área</t>
  </si>
  <si>
    <t>Presupuesto Ley</t>
  </si>
  <si>
    <t>Presupuesto Modificado</t>
  </si>
  <si>
    <t>Presupuesto Autorizado</t>
  </si>
  <si>
    <t>Compromiso</t>
  </si>
  <si>
    <t>Saldo</t>
  </si>
  <si>
    <t>Saldo/contratos</t>
  </si>
  <si>
    <t>a la Fecha</t>
  </si>
  <si>
    <t>por ejecutar</t>
  </si>
  <si>
    <t>Anual</t>
  </si>
  <si>
    <t>SERVICIOS PERSONALES</t>
  </si>
  <si>
    <t>001</t>
  </si>
  <si>
    <t>PERSONAL FIJO (SUELDOS)</t>
  </si>
  <si>
    <t>002</t>
  </si>
  <si>
    <t>PERSONAL TRANSITORIO (SUELDOS)</t>
  </si>
  <si>
    <t>011</t>
  </si>
  <si>
    <t>SOBRESUELDOS POR ANTIGUEDAD</t>
  </si>
  <si>
    <t>012</t>
  </si>
  <si>
    <t>SOBRESUELDOS POR ZONAS</t>
  </si>
  <si>
    <t>013</t>
  </si>
  <si>
    <t>SOBRESUELDOS POR JEFATURA</t>
  </si>
  <si>
    <t>019</t>
  </si>
  <si>
    <t>OTROS SOBRESUELDOS</t>
  </si>
  <si>
    <t>020</t>
  </si>
  <si>
    <t>DIETAS</t>
  </si>
  <si>
    <t>030</t>
  </si>
  <si>
    <t>GASTOS DE REPRESENTACION FIJOS</t>
  </si>
  <si>
    <t>040</t>
  </si>
  <si>
    <t>SOBRETIEMPOS</t>
  </si>
  <si>
    <t>050</t>
  </si>
  <si>
    <t>XIII MES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</si>
  <si>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</si>
  <si>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</si>
  <si>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</si>
  <si>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</si>
  <si>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</si>
  <si>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</si>
  <si>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</si>
  <si>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PARA EL FONDO COMPLEMENT.</t>
  </si>
  <si>
    <t>075</t>
  </si>
  <si>
    <t>CUOTA PATRONAL FONDO JUBILACION ANTICIPADA</t>
  </si>
  <si>
    <t>089</t>
  </si>
  <si>
    <t>OTROS SERVICIOS PERSONALES</t>
  </si>
  <si>
    <t>091</t>
  </si>
  <si>
    <t>SUELDOS</t>
  </si>
  <si>
    <t>095</t>
  </si>
  <si>
    <t>099</t>
  </si>
  <si>
    <t>CONTRIBUCIONES A LA SEGURIDAD SOCIAL</t>
  </si>
  <si>
    <t>SERVICIOS NO PERSONALES</t>
  </si>
  <si>
    <t>101</t>
  </si>
  <si>
    <t>DE EDIFICIOS Y LOCALES</t>
  </si>
  <si>
    <t>DE EQUIPO ELECTRONICO</t>
  </si>
  <si>
    <t>103</t>
  </si>
  <si>
    <t>DE EQUIPO DE OFICINA</t>
  </si>
  <si>
    <t>105</t>
  </si>
  <si>
    <t>DE EQUIPO DE TRANSPORTE</t>
  </si>
  <si>
    <t>111</t>
  </si>
  <si>
    <t>AGUA</t>
  </si>
  <si>
    <t>112</t>
  </si>
  <si>
    <t>ASEO</t>
  </si>
  <si>
    <t>113</t>
  </si>
  <si>
    <t>CORREO</t>
  </si>
  <si>
    <t>114</t>
  </si>
  <si>
    <t>ENERGIA ELECTRICA</t>
  </si>
  <si>
    <t>115</t>
  </si>
  <si>
    <t>TELECOMUNICACIONES</t>
  </si>
  <si>
    <t>SERVICIOS DE TELEFONIA CELULAR</t>
  </si>
  <si>
    <t>120</t>
  </si>
  <si>
    <t>IMPRESION, ENCUADERNACION Y OTROS</t>
  </si>
  <si>
    <t>131</t>
  </si>
  <si>
    <t>ANUNCIOS Y AVISOS</t>
  </si>
  <si>
    <t>132</t>
  </si>
  <si>
    <t>PROMOCION PUBLICIDAD</t>
  </si>
  <si>
    <t>141</t>
  </si>
  <si>
    <t>VIATICOS DENTRO DEL PAIS</t>
  </si>
  <si>
    <t>142</t>
  </si>
  <si>
    <t>VIATICOS EN EL EXTERIOR</t>
  </si>
  <si>
    <t>143</t>
  </si>
  <si>
    <t>VIATICOS A OTRAS PERSONAS</t>
  </si>
  <si>
    <t>151</t>
  </si>
  <si>
    <t>TRANSPORTE DENTRO DEL PAIS</t>
  </si>
  <si>
    <t>TRANSPORTE  PARA EL EXTERIOR</t>
  </si>
  <si>
    <t>153</t>
  </si>
  <si>
    <t>TRANSPORTE DE OTRAS PERSONAS</t>
  </si>
  <si>
    <t>TRANSPORTE DE BIENES</t>
  </si>
  <si>
    <t>164</t>
  </si>
  <si>
    <t>GASTOS DE SEGUROS</t>
  </si>
  <si>
    <t>SERVICIOS COMERCIALES</t>
  </si>
  <si>
    <t>169</t>
  </si>
  <si>
    <t>OTROS SERVICIOS-COMERCIALES Y FINANCIEROS</t>
  </si>
  <si>
    <t>181</t>
  </si>
  <si>
    <t>MANTENIMIENTO Y REP. DE EDIFICIOS</t>
  </si>
  <si>
    <t>182</t>
  </si>
  <si>
    <t>MANT. Y REP. DE MAQUINARIAS Y OTROS EQ.</t>
  </si>
  <si>
    <t>183</t>
  </si>
  <si>
    <t>MANTENIMIENTO  Y REPARACION DE MOBILIARIO</t>
  </si>
  <si>
    <t>185</t>
  </si>
  <si>
    <t>MANT. DE EQUIPO DE COMPUTACION</t>
  </si>
  <si>
    <t>189</t>
  </si>
  <si>
    <t>OTROS MANTENIMIENTOS Y REPARACIONES</t>
  </si>
  <si>
    <t>SERVICIOS BASICOS</t>
  </si>
  <si>
    <t>VIATICOS</t>
  </si>
  <si>
    <t>TRANSPORTE DE PERSONAS</t>
  </si>
  <si>
    <t xml:space="preserve">MATERIALES Y SUMINISTROS   </t>
  </si>
  <si>
    <t>201</t>
  </si>
  <si>
    <t>ALIMENTOS PARA CONSUMO HUMANO</t>
  </si>
  <si>
    <t>202</t>
  </si>
  <si>
    <t>ALIMENTOS PARA ANIMALES</t>
  </si>
  <si>
    <t>203</t>
  </si>
  <si>
    <t>BEBIDAS</t>
  </si>
  <si>
    <t>211</t>
  </si>
  <si>
    <t>ACABADO TEXTIL</t>
  </si>
  <si>
    <t>212</t>
  </si>
  <si>
    <t>CALZADO</t>
  </si>
  <si>
    <t>213</t>
  </si>
  <si>
    <t>HILADOS Y TELAS</t>
  </si>
  <si>
    <t>214</t>
  </si>
  <si>
    <t>PRENDAS DE VESTIR</t>
  </si>
  <si>
    <t>219</t>
  </si>
  <si>
    <t>OTROS TEXTILES Y VESTUARIOS</t>
  </si>
  <si>
    <t>221</t>
  </si>
  <si>
    <t>DIESEL</t>
  </si>
  <si>
    <t>222</t>
  </si>
  <si>
    <t>GAS</t>
  </si>
  <si>
    <t>223</t>
  </si>
  <si>
    <t>GASOLINA</t>
  </si>
  <si>
    <t>224</t>
  </si>
  <si>
    <t>LUBRICANTES</t>
  </si>
  <si>
    <t>231</t>
  </si>
  <si>
    <t>IMPRESOS</t>
  </si>
  <si>
    <t>232</t>
  </si>
  <si>
    <t>PAPELERIA</t>
  </si>
  <si>
    <t>239</t>
  </si>
  <si>
    <t>OTROS PRODUCTOS DE PAPEL Y CARTON</t>
  </si>
  <si>
    <t>241</t>
  </si>
  <si>
    <t>ABONOS Y FERTILIZANTES</t>
  </si>
  <si>
    <t>242</t>
  </si>
  <si>
    <t>INSECTICIDAS, FUMIGANTES Y OTROS</t>
  </si>
  <si>
    <t>243</t>
  </si>
  <si>
    <t>PINTURAS, COLORANTES Y TINTES</t>
  </si>
  <si>
    <t>244</t>
  </si>
  <si>
    <t>PRODUCTOS MEDICINALES Y FARMACEUTICOS</t>
  </si>
  <si>
    <t>249</t>
  </si>
  <si>
    <t>OTROS PRODUCTOS QUIMICOS</t>
  </si>
  <si>
    <t>252</t>
  </si>
  <si>
    <t>CEMENTO</t>
  </si>
  <si>
    <t>253</t>
  </si>
  <si>
    <t>MADERA</t>
  </si>
  <si>
    <t>254</t>
  </si>
  <si>
    <t>MATERIAL DE PLOMERIA</t>
  </si>
  <si>
    <t>255</t>
  </si>
  <si>
    <t>MATERIAL ELECTRICO</t>
  </si>
  <si>
    <t>256</t>
  </si>
  <si>
    <t>MATERIAL METALICO</t>
  </si>
  <si>
    <t>257</t>
  </si>
  <si>
    <t>PIEDRA Y ARENA</t>
  </si>
  <si>
    <t>259</t>
  </si>
  <si>
    <t>OTROS MATERIALES DE CONSTRUCCION</t>
  </si>
  <si>
    <t>262</t>
  </si>
  <si>
    <t>HERRAMIENTAS E INSTRUMENTOS</t>
  </si>
  <si>
    <t>MATERIAL Y ARTICULOS DE SEGURIDAD</t>
  </si>
  <si>
    <t>265</t>
  </si>
  <si>
    <t>MATERIALES Y SUMINISTROS DE COMPUTACION</t>
  </si>
  <si>
    <t>269</t>
  </si>
  <si>
    <t>OTROS PRODUCTOS VARIOS</t>
  </si>
  <si>
    <t>271</t>
  </si>
  <si>
    <t>UTILES DE COCINA Y COMEDOR</t>
  </si>
  <si>
    <t>272</t>
  </si>
  <si>
    <t>UTILES DEPORTIVOS Y RECREATIVOS</t>
  </si>
  <si>
    <t>273</t>
  </si>
  <si>
    <t>UTILES DE ASEO Y LIMPIEZA</t>
  </si>
  <si>
    <t>274</t>
  </si>
  <si>
    <t>UTILES MEDICOS Y DE LABORATORIOS</t>
  </si>
  <si>
    <t>275</t>
  </si>
  <si>
    <t>UTILES Y MATERIALES DE OFICINA</t>
  </si>
  <si>
    <t>INSTRUMENTAL MEDICO Y QUIRURGICO</t>
  </si>
  <si>
    <t>278</t>
  </si>
  <si>
    <t>ARTICULOS DE PROTESIS Y REHABILITACION</t>
  </si>
  <si>
    <t>279</t>
  </si>
  <si>
    <t>OTROS UTILES Y MATERIALES</t>
  </si>
  <si>
    <t>280</t>
  </si>
  <si>
    <t>REPUESTOS</t>
  </si>
  <si>
    <t>ALIMENTOS Y BEBIDAS</t>
  </si>
  <si>
    <t>COMBUSTIBLES Y LUBRICANTES</t>
  </si>
  <si>
    <t>PRODUCTOS QUIMICOS Y CONEXOS</t>
  </si>
  <si>
    <t>MATERIALES PARA CONSTRUCCION</t>
  </si>
  <si>
    <t>PRODUCTOS VARIOS</t>
  </si>
  <si>
    <t>UTILES Y MATERIALES DIVERSOS</t>
  </si>
  <si>
    <t>MAQUINARIA Y EQUIPO</t>
  </si>
  <si>
    <t>EQUIPO DE INFORMATICA</t>
  </si>
  <si>
    <t>INVERSION FINANCIERA</t>
  </si>
  <si>
    <t>433</t>
  </si>
  <si>
    <t>COMPRA DE EXISTENCIAS INDUSTRIALES</t>
  </si>
  <si>
    <t>TRANSFERENCIAS CORRIENTES</t>
  </si>
  <si>
    <t>609</t>
  </si>
  <si>
    <t>OTRAS PENSIONES Y JUBILACIONES</t>
  </si>
  <si>
    <t>DONATIVOS A PERSONAS</t>
  </si>
  <si>
    <t>BONIFICACIONES POR ANTIGÜEDAD</t>
  </si>
  <si>
    <t>619</t>
  </si>
  <si>
    <t>OTRAS TRANSFERENCIAS</t>
  </si>
  <si>
    <t>BECAS ESCOLARES</t>
  </si>
  <si>
    <t>631</t>
  </si>
  <si>
    <t>SUBSIDIOS BENEFICOS</t>
  </si>
  <si>
    <t>004</t>
  </si>
  <si>
    <t>PERSONAL TRANSITORIO PARA INVERSIONES</t>
  </si>
  <si>
    <t>152</t>
  </si>
  <si>
    <t>TRANSPORTE DE O PARA EL EXTERIOR</t>
  </si>
  <si>
    <t>171</t>
  </si>
  <si>
    <t>CONSULTORIAS</t>
  </si>
  <si>
    <t>PINTURAS COLORANTES Y TINTES</t>
  </si>
  <si>
    <t>PRODUCTOS MEDICINALES Y FAR.</t>
  </si>
  <si>
    <t>ELECTRICIDAD</t>
  </si>
  <si>
    <t xml:space="preserve">OTROS MATERIALES </t>
  </si>
  <si>
    <t>UTILES Y MATERIALES MEDICOS</t>
  </si>
  <si>
    <t>ARTICULOS DE PROTESIS</t>
  </si>
  <si>
    <t>301</t>
  </si>
  <si>
    <t>EQUIPO DE COMUNICACIONES</t>
  </si>
  <si>
    <t>302</t>
  </si>
  <si>
    <t>MAQUINARIA Y EQUIPO AGROPECUARIO</t>
  </si>
  <si>
    <t>303</t>
  </si>
  <si>
    <t>MAQUINARIA Y EQUIPO INDUSTRIAL</t>
  </si>
  <si>
    <t>314</t>
  </si>
  <si>
    <t>TERRESTRE</t>
  </si>
  <si>
    <t>320</t>
  </si>
  <si>
    <t>EQUIPO EDUCACIONAL Y RECREATIVO</t>
  </si>
  <si>
    <t>331</t>
  </si>
  <si>
    <t>EQUIPO MEDICO Y ODONTOLOGICO</t>
  </si>
  <si>
    <t>340</t>
  </si>
  <si>
    <t>EQUIPO DE OFICINA</t>
  </si>
  <si>
    <t>350</t>
  </si>
  <si>
    <t>MOBILIARIO DE OFICINA</t>
  </si>
  <si>
    <t>360</t>
  </si>
  <si>
    <t>SEMOVIENTES</t>
  </si>
  <si>
    <t>370</t>
  </si>
  <si>
    <t>MAQUINARIA Y EQUIPOS VARIOS</t>
  </si>
  <si>
    <t>380</t>
  </si>
  <si>
    <t>EQUIPO DE COMPUTACIÓN</t>
  </si>
  <si>
    <t>CONSTRUCCIONES POR CONTRATO</t>
  </si>
  <si>
    <t>EDIFICIOS PARA EDUCACION</t>
  </si>
  <si>
    <t>624</t>
  </si>
  <si>
    <t>ADIESTRAMIENTO Y ESTUDIO</t>
  </si>
  <si>
    <t>096</t>
  </si>
  <si>
    <t>098</t>
  </si>
  <si>
    <t>GRATIFICACION, INCENTIVOS</t>
  </si>
  <si>
    <t>MATERIAL Y ARTICULOS DE SEG.</t>
  </si>
  <si>
    <t>093</t>
  </si>
  <si>
    <t>EQUIPO EDUCACIONAL</t>
  </si>
  <si>
    <t>MAQUINARIAS Y EQUIPOS VARIOS</t>
  </si>
  <si>
    <t>SERVICIO DE TRANSMISION DATOS</t>
  </si>
  <si>
    <t>EDIFICACIONES</t>
  </si>
  <si>
    <t>OTROS TEXTILES</t>
  </si>
  <si>
    <t>199</t>
  </si>
  <si>
    <t>MANTENIMIENTO Y REPARACION</t>
  </si>
  <si>
    <t>261</t>
  </si>
  <si>
    <t>ARTICULOS O PRODUCTOS SOCIALES</t>
  </si>
  <si>
    <t>TEXTILES Y VESTUARIOS</t>
  </si>
  <si>
    <t>MANTENIMIENTO Y REP. DE MAQUIN.</t>
  </si>
  <si>
    <t>OTROS PRODUCTOS DE PAPEL</t>
  </si>
  <si>
    <t>193</t>
  </si>
  <si>
    <t>197</t>
  </si>
  <si>
    <t>PRODUCTOS DE PAPEL Y CARTON</t>
  </si>
  <si>
    <t>191</t>
  </si>
  <si>
    <t>ALQUILERES</t>
  </si>
  <si>
    <t>INDEMNIZACIONES LABORALES</t>
  </si>
  <si>
    <t>MAQUINARIA Y EQUIPO DE TALLER</t>
  </si>
  <si>
    <t>OTROS COMBUSTIBLES</t>
  </si>
  <si>
    <t>INSTRUMENTA, MEDICO Y QUIRURGICO</t>
  </si>
  <si>
    <t>ALCANTARILLADO</t>
  </si>
  <si>
    <t>081</t>
  </si>
  <si>
    <t>ARTICULOS PARA EVENTOS SOCIALES</t>
  </si>
  <si>
    <t xml:space="preserve">OTROS ALQUILERES </t>
  </si>
  <si>
    <t>SEPTIEMBRE 2026</t>
  </si>
  <si>
    <t>PRIMA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</si>
</sst>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entury Gothic"/>
      <family val="2"/>
    </font>
    <font>
      <sz val="10"/>
      <color indexed="8"/>
      <name val="Arial"/>
      <family val="2"/>
    </font>
    <font>
      <b/>
      <sz val="9"/>
      <color indexed="8"/>
      <name val="Century Gothic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2" fillId="0" borderId="0" xfId="0" applyFont="1"/>
    <xf numFmtId="4" fontId="5" fillId="0" borderId="0" xfId="0" applyNumberFormat="1" applyFont="1" applyAlignment="1">
      <alignment horizontal="left"/>
    </xf>
    <xf numFmtId="4" fontId="6" fillId="0" borderId="0" xfId="0" applyNumberFormat="1" applyFont="1"/>
    <xf numFmtId="4" fontId="7" fillId="0" borderId="0" xfId="0" applyNumberFormat="1" applyFont="1"/>
    <xf numFmtId="4" fontId="0" fillId="0" borderId="0" xfId="0" applyNumberFormat="1"/>
    <xf numFmtId="49" fontId="8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center"/>
    </xf>
    <xf numFmtId="4" fontId="9" fillId="0" borderId="0" xfId="0" applyNumberFormat="1" applyFont="1" applyFill="1" applyAlignment="1">
      <alignment horizontal="center"/>
    </xf>
    <xf numFmtId="1" fontId="9" fillId="3" borderId="2" xfId="0" applyNumberFormat="1" applyFont="1" applyFill="1" applyBorder="1" applyAlignment="1">
      <alignment horizontal="left"/>
    </xf>
    <xf numFmtId="4" fontId="8" fillId="3" borderId="3" xfId="0" applyNumberFormat="1" applyFont="1" applyFill="1" applyBorder="1" applyAlignment="1">
      <alignment horizontal="center"/>
    </xf>
    <xf numFmtId="1" fontId="9" fillId="3" borderId="4" xfId="0" applyNumberFormat="1" applyFont="1" applyFill="1" applyBorder="1" applyAlignment="1">
      <alignment horizontal="left"/>
    </xf>
    <xf numFmtId="4" fontId="8" fillId="3" borderId="5" xfId="0" applyNumberFormat="1" applyFont="1" applyFill="1" applyBorder="1" applyAlignment="1">
      <alignment horizontal="center"/>
    </xf>
    <xf numFmtId="1" fontId="9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Fill="1" applyBorder="1"/>
    <xf numFmtId="4" fontId="8" fillId="0" borderId="0" xfId="0" applyNumberFormat="1" applyFont="1" applyBorder="1"/>
    <xf numFmtId="4" fontId="8" fillId="0" borderId="0" xfId="0" applyNumberFormat="1" applyFont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2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/>
    </xf>
    <xf numFmtId="4" fontId="9" fillId="0" borderId="0" xfId="0" applyNumberFormat="1" applyFont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0" fontId="9" fillId="0" borderId="0" xfId="0" applyFont="1"/>
    <xf numFmtId="4" fontId="4" fillId="0" borderId="0" xfId="0" applyNumberFormat="1" applyFont="1"/>
    <xf numFmtId="4" fontId="9" fillId="0" borderId="0" xfId="0" applyNumberFormat="1" applyFont="1"/>
    <xf numFmtId="49" fontId="9" fillId="0" borderId="0" xfId="0" applyNumberFormat="1" applyFont="1" applyAlignment="1">
      <alignment horizontal="left"/>
    </xf>
    <xf numFmtId="1" fontId="9" fillId="0" borderId="0" xfId="0" applyNumberFormat="1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4" fontId="9" fillId="0" borderId="0" xfId="0" applyNumberFormat="1" applyFont="1" applyProtection="1">
      <protection locked="0"/>
    </xf>
    <xf numFmtId="4" fontId="9" fillId="0" borderId="0" xfId="0" applyNumberFormat="1" applyFont="1" applyFill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4" fontId="8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4" fontId="8" fillId="0" borderId="0" xfId="0" applyNumberFormat="1" applyFont="1" applyFill="1" applyProtection="1">
      <protection locked="0"/>
    </xf>
    <xf numFmtId="1" fontId="4" fillId="0" borderId="0" xfId="0" applyNumberFormat="1" applyFont="1" applyAlignment="1">
      <alignment horizontal="left"/>
    </xf>
    <xf numFmtId="0" fontId="4" fillId="0" borderId="0" xfId="0" applyFont="1"/>
    <xf numFmtId="4" fontId="4" fillId="0" borderId="0" xfId="0" applyNumberFormat="1" applyFont="1" applyAlignment="1">
      <alignment vertical="center"/>
    </xf>
    <xf numFmtId="4" fontId="9" fillId="0" borderId="0" xfId="0" applyNumberFormat="1" applyFont="1" applyFill="1"/>
    <xf numFmtId="1" fontId="9" fillId="0" borderId="6" xfId="0" applyNumberFormat="1" applyFont="1" applyBorder="1" applyAlignment="1" applyProtection="1">
      <alignment horizontal="left"/>
      <protection locked="0"/>
    </xf>
    <xf numFmtId="0" fontId="9" fillId="0" borderId="6" xfId="0" applyFont="1" applyBorder="1" applyProtection="1">
      <protection locked="0"/>
    </xf>
    <xf numFmtId="4" fontId="9" fillId="0" borderId="6" xfId="0" applyNumberFormat="1" applyFont="1" applyBorder="1" applyProtection="1">
      <protection locked="0"/>
    </xf>
    <xf numFmtId="4" fontId="9" fillId="0" borderId="6" xfId="0" applyNumberFormat="1" applyFont="1" applyFill="1" applyBorder="1"/>
    <xf numFmtId="4" fontId="9" fillId="0" borderId="6" xfId="0" applyNumberFormat="1" applyFont="1" applyBorder="1"/>
    <xf numFmtId="0" fontId="10" fillId="0" borderId="0" xfId="0" applyFont="1" applyAlignment="1">
      <alignment vertical="center"/>
    </xf>
    <xf numFmtId="0" fontId="11" fillId="0" borderId="0" xfId="0" applyFont="1"/>
    <xf numFmtId="9" fontId="11" fillId="0" borderId="0" xfId="0" applyNumberFormat="1" applyFont="1"/>
    <xf numFmtId="0" fontId="8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2"/>
  <sheetViews>
    <sheetView tabSelected="1" workbookViewId="0">
      <selection activeCell="M13" sqref="M13"/>
    </sheetView>
  </sheetViews>
  <sheetFormatPr baseColWidth="10" defaultRowHeight="12.75" x14ac:dyDescent="0.2"/>
  <cols>
    <col min="1" max="1" width="4.28515625" style="9" customWidth="1"/>
    <col min="2" max="2" width="34.140625" style="29" customWidth="1"/>
    <col min="3" max="4" width="14.42578125" style="31" customWidth="1"/>
    <col min="5" max="5" width="14.28515625" style="31" customWidth="1"/>
    <col min="6" max="6" width="13.28515625" style="31" customWidth="1"/>
    <col min="7" max="7" width="14.42578125" style="31" customWidth="1"/>
    <col min="8" max="8" width="13.28515625" style="44" customWidth="1"/>
    <col min="9" max="9" width="14.85546875" style="31" customWidth="1"/>
    <col min="10" max="10" width="14.140625" style="44" customWidth="1"/>
  </cols>
  <sheetData>
    <row r="2" spans="1:10" x14ac:dyDescent="0.2">
      <c r="A2" s="55" t="s">
        <v>4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x14ac:dyDescent="0.2">
      <c r="A3" s="55" t="s">
        <v>6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">
      <c r="A4" s="55" t="s">
        <v>7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x14ac:dyDescent="0.2">
      <c r="A5" s="56" t="s">
        <v>279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x14ac:dyDescent="0.2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B7" s="10"/>
      <c r="C7" s="11"/>
      <c r="D7" s="11"/>
      <c r="E7" s="11"/>
      <c r="F7" s="11" t="s">
        <v>3</v>
      </c>
      <c r="G7" s="11"/>
      <c r="H7" s="12"/>
      <c r="I7" s="11"/>
      <c r="J7" s="12"/>
    </row>
    <row r="8" spans="1:10" ht="12.75" customHeight="1" x14ac:dyDescent="0.2">
      <c r="A8" s="13"/>
      <c r="B8" s="57" t="s">
        <v>8</v>
      </c>
      <c r="C8" s="59" t="s">
        <v>9</v>
      </c>
      <c r="D8" s="59" t="s">
        <v>10</v>
      </c>
      <c r="E8" s="59" t="s">
        <v>11</v>
      </c>
      <c r="F8" s="59" t="s">
        <v>5</v>
      </c>
      <c r="G8" s="59" t="s">
        <v>12</v>
      </c>
      <c r="H8" s="14" t="s">
        <v>13</v>
      </c>
      <c r="I8" s="14" t="s">
        <v>14</v>
      </c>
      <c r="J8" s="14" t="s">
        <v>13</v>
      </c>
    </row>
    <row r="9" spans="1:10" x14ac:dyDescent="0.2">
      <c r="A9" s="15"/>
      <c r="B9" s="58"/>
      <c r="C9" s="60"/>
      <c r="D9" s="60"/>
      <c r="E9" s="60"/>
      <c r="F9" s="60"/>
      <c r="G9" s="60"/>
      <c r="H9" s="16" t="s">
        <v>15</v>
      </c>
      <c r="I9" s="16" t="s">
        <v>16</v>
      </c>
      <c r="J9" s="16" t="s">
        <v>17</v>
      </c>
    </row>
    <row r="10" spans="1:10" x14ac:dyDescent="0.2">
      <c r="A10" s="17"/>
      <c r="B10" s="18"/>
      <c r="C10" s="19"/>
      <c r="D10" s="19"/>
      <c r="E10" s="19"/>
      <c r="F10" s="19"/>
      <c r="G10" s="19"/>
      <c r="H10" s="20"/>
      <c r="I10" s="21"/>
      <c r="J10" s="20"/>
    </row>
    <row r="11" spans="1:10" x14ac:dyDescent="0.2">
      <c r="A11" s="17"/>
      <c r="B11" s="18" t="s">
        <v>2</v>
      </c>
      <c r="C11" s="22">
        <f t="shared" ref="C11:J11" si="0">SUM(C13+C159)</f>
        <v>80102077</v>
      </c>
      <c r="D11" s="22">
        <f t="shared" si="0"/>
        <v>80102077</v>
      </c>
      <c r="E11" s="22">
        <f t="shared" si="0"/>
        <v>60784702</v>
      </c>
      <c r="F11" s="22">
        <f t="shared" si="0"/>
        <v>184859.87</v>
      </c>
      <c r="G11" s="22">
        <f t="shared" si="0"/>
        <v>57081037.139999986</v>
      </c>
      <c r="H11" s="23">
        <f t="shared" si="0"/>
        <v>3518804.9900000021</v>
      </c>
      <c r="I11" s="22">
        <f t="shared" si="0"/>
        <v>814238.06</v>
      </c>
      <c r="J11" s="23">
        <f t="shared" si="0"/>
        <v>22836179.99000001</v>
      </c>
    </row>
    <row r="12" spans="1:10" x14ac:dyDescent="0.2">
      <c r="A12" s="17"/>
      <c r="B12" s="18"/>
      <c r="C12" s="19"/>
      <c r="D12" s="19"/>
      <c r="E12" s="19"/>
      <c r="F12" s="19"/>
      <c r="G12" s="19"/>
      <c r="H12" s="20"/>
      <c r="I12" s="21"/>
      <c r="J12" s="20"/>
    </row>
    <row r="13" spans="1:10" x14ac:dyDescent="0.2">
      <c r="A13" s="53" t="s">
        <v>1</v>
      </c>
      <c r="B13" s="53"/>
      <c r="C13" s="24">
        <f t="shared" ref="C13:J13" si="1">SUM(C15+C41+C81+C135+C143+C147)</f>
        <v>77458277</v>
      </c>
      <c r="D13" s="24">
        <f t="shared" si="1"/>
        <v>77282269</v>
      </c>
      <c r="E13" s="24">
        <f t="shared" si="1"/>
        <v>58229580</v>
      </c>
      <c r="F13" s="24">
        <f t="shared" si="1"/>
        <v>179546.57</v>
      </c>
      <c r="G13" s="24">
        <f t="shared" si="1"/>
        <v>55205789.699999988</v>
      </c>
      <c r="H13" s="24">
        <f t="shared" si="1"/>
        <v>2844243.7300000023</v>
      </c>
      <c r="I13" s="24">
        <f t="shared" si="1"/>
        <v>148163.4</v>
      </c>
      <c r="J13" s="24">
        <f t="shared" si="1"/>
        <v>21896932.730000008</v>
      </c>
    </row>
    <row r="14" spans="1:10" x14ac:dyDescent="0.2">
      <c r="A14" s="17"/>
      <c r="B14" s="25"/>
      <c r="C14" s="26"/>
      <c r="D14" s="26"/>
      <c r="E14" s="26"/>
      <c r="F14" s="26"/>
      <c r="G14" s="26"/>
      <c r="H14" s="27"/>
      <c r="I14" s="26"/>
      <c r="J14" s="27"/>
    </row>
    <row r="15" spans="1:10" x14ac:dyDescent="0.2">
      <c r="A15" s="17"/>
      <c r="B15" s="28" t="s">
        <v>18</v>
      </c>
      <c r="C15" s="22">
        <f t="shared" ref="C15:J15" si="2">SUM(C17:C39)</f>
        <v>73294858</v>
      </c>
      <c r="D15" s="22">
        <f t="shared" si="2"/>
        <v>72463807</v>
      </c>
      <c r="E15" s="22">
        <f t="shared" si="2"/>
        <v>53781754</v>
      </c>
      <c r="F15" s="22">
        <f t="shared" si="2"/>
        <v>152321.16</v>
      </c>
      <c r="G15" s="22">
        <f t="shared" si="2"/>
        <v>51171872.859999992</v>
      </c>
      <c r="H15" s="23">
        <f t="shared" si="2"/>
        <v>2457559.9800000028</v>
      </c>
      <c r="I15" s="22">
        <f t="shared" si="2"/>
        <v>0</v>
      </c>
      <c r="J15" s="23">
        <f t="shared" si="2"/>
        <v>21139612.980000004</v>
      </c>
    </row>
    <row r="17" spans="1:10" x14ac:dyDescent="0.2">
      <c r="A17" s="9" t="s">
        <v>19</v>
      </c>
      <c r="B17" s="29" t="s">
        <v>20</v>
      </c>
      <c r="C17" s="30">
        <v>53915312</v>
      </c>
      <c r="D17" s="30">
        <v>52705928</v>
      </c>
      <c r="E17" s="30">
        <v>39231948</v>
      </c>
      <c r="F17" s="30">
        <v>101656</v>
      </c>
      <c r="G17" s="30">
        <v>38147347.119999997</v>
      </c>
      <c r="H17" s="31">
        <f>SUM(E17-F17-G17)</f>
        <v>982944.88000000268</v>
      </c>
      <c r="I17" s="31">
        <v>0</v>
      </c>
      <c r="J17" s="31">
        <f>SUM(D17-F17-G17)</f>
        <v>14456924.880000003</v>
      </c>
    </row>
    <row r="18" spans="1:10" x14ac:dyDescent="0.2">
      <c r="A18" s="9" t="s">
        <v>21</v>
      </c>
      <c r="B18" s="29" t="s">
        <v>22</v>
      </c>
      <c r="C18" s="30">
        <v>934752</v>
      </c>
      <c r="D18" s="30">
        <v>866917</v>
      </c>
      <c r="E18" s="30">
        <v>637084</v>
      </c>
      <c r="F18" s="30">
        <v>0</v>
      </c>
      <c r="G18" s="30">
        <v>382817.57</v>
      </c>
      <c r="H18" s="31">
        <f t="shared" ref="H18:H39" si="3">SUM(E18-F18-G18)</f>
        <v>254266.43</v>
      </c>
      <c r="I18" s="31">
        <v>0</v>
      </c>
      <c r="J18" s="31">
        <f t="shared" ref="J18:J39" si="4">SUM(D18-F18-G18)</f>
        <v>484099.43</v>
      </c>
    </row>
    <row r="19" spans="1:10" x14ac:dyDescent="0.2">
      <c r="A19" s="9" t="s">
        <v>23</v>
      </c>
      <c r="B19" s="29" t="s">
        <v>24</v>
      </c>
      <c r="C19" s="30">
        <v>3019771</v>
      </c>
      <c r="D19" s="30">
        <v>3020421</v>
      </c>
      <c r="E19" s="30">
        <v>2265374</v>
      </c>
      <c r="F19" s="30">
        <v>26078</v>
      </c>
      <c r="G19" s="30">
        <v>2087345.98</v>
      </c>
      <c r="H19" s="31">
        <f t="shared" si="3"/>
        <v>151950.02000000002</v>
      </c>
      <c r="I19" s="31">
        <v>0</v>
      </c>
      <c r="J19" s="31">
        <f t="shared" si="4"/>
        <v>906997.02</v>
      </c>
    </row>
    <row r="20" spans="1:10" x14ac:dyDescent="0.2">
      <c r="A20" s="9" t="s">
        <v>25</v>
      </c>
      <c r="B20" s="29" t="s">
        <v>26</v>
      </c>
      <c r="C20" s="30">
        <v>96000</v>
      </c>
      <c r="D20" s="30">
        <v>96600</v>
      </c>
      <c r="E20" s="30">
        <v>72600</v>
      </c>
      <c r="F20" s="30">
        <v>1640</v>
      </c>
      <c r="G20" s="30">
        <v>47940.17</v>
      </c>
      <c r="H20" s="31">
        <f t="shared" si="3"/>
        <v>23019.83</v>
      </c>
      <c r="I20" s="31">
        <v>0</v>
      </c>
      <c r="J20" s="31">
        <f t="shared" si="4"/>
        <v>47019.83</v>
      </c>
    </row>
    <row r="21" spans="1:10" x14ac:dyDescent="0.2">
      <c r="A21" s="9" t="s">
        <v>27</v>
      </c>
      <c r="B21" s="29" t="s">
        <v>28</v>
      </c>
      <c r="C21" s="30">
        <v>12600</v>
      </c>
      <c r="D21" s="30">
        <v>12600</v>
      </c>
      <c r="E21" s="30">
        <v>9975</v>
      </c>
      <c r="F21" s="30">
        <v>0</v>
      </c>
      <c r="G21" s="30">
        <v>8400</v>
      </c>
      <c r="H21" s="31">
        <f t="shared" si="3"/>
        <v>1575</v>
      </c>
      <c r="I21" s="31">
        <v>0</v>
      </c>
      <c r="J21" s="31">
        <f t="shared" si="4"/>
        <v>4200</v>
      </c>
    </row>
    <row r="22" spans="1:10" x14ac:dyDescent="0.2">
      <c r="A22" s="9" t="s">
        <v>29</v>
      </c>
      <c r="B22" s="29" t="s">
        <v>30</v>
      </c>
      <c r="C22" s="30">
        <v>456703</v>
      </c>
      <c r="D22" s="30">
        <v>456703</v>
      </c>
      <c r="E22" s="30">
        <v>342495</v>
      </c>
      <c r="F22" s="30">
        <v>267</v>
      </c>
      <c r="G22" s="30">
        <v>263236.8</v>
      </c>
      <c r="H22" s="31">
        <f t="shared" si="3"/>
        <v>78991.200000000012</v>
      </c>
      <c r="I22" s="31">
        <v>0</v>
      </c>
      <c r="J22" s="31">
        <f t="shared" si="4"/>
        <v>193199.2</v>
      </c>
    </row>
    <row r="23" spans="1:10" x14ac:dyDescent="0.2">
      <c r="A23" s="9" t="s">
        <v>31</v>
      </c>
      <c r="B23" s="29" t="s">
        <v>32</v>
      </c>
      <c r="C23" s="30">
        <v>27776</v>
      </c>
      <c r="D23" s="30">
        <v>31276</v>
      </c>
      <c r="E23" s="30">
        <v>24326</v>
      </c>
      <c r="F23" s="30">
        <v>0</v>
      </c>
      <c r="G23" s="30">
        <v>19000</v>
      </c>
      <c r="H23" s="31">
        <f t="shared" si="3"/>
        <v>5326</v>
      </c>
      <c r="I23" s="31">
        <v>0</v>
      </c>
      <c r="J23" s="31">
        <f t="shared" si="4"/>
        <v>12276</v>
      </c>
    </row>
    <row r="24" spans="1:10" x14ac:dyDescent="0.2">
      <c r="A24" s="9" t="s">
        <v>33</v>
      </c>
      <c r="B24" s="29" t="s">
        <v>34</v>
      </c>
      <c r="C24" s="30">
        <v>62700</v>
      </c>
      <c r="D24" s="30">
        <v>62700</v>
      </c>
      <c r="E24" s="30">
        <v>47025</v>
      </c>
      <c r="F24" s="30">
        <v>0</v>
      </c>
      <c r="G24" s="30">
        <v>42525</v>
      </c>
      <c r="H24" s="31">
        <f t="shared" si="3"/>
        <v>4500</v>
      </c>
      <c r="I24" s="31">
        <v>0</v>
      </c>
      <c r="J24" s="31">
        <f t="shared" si="4"/>
        <v>20175</v>
      </c>
    </row>
    <row r="25" spans="1:10" x14ac:dyDescent="0.2">
      <c r="A25" s="32" t="s">
        <v>35</v>
      </c>
      <c r="B25" s="29" t="s">
        <v>36</v>
      </c>
      <c r="C25" s="30">
        <v>12000</v>
      </c>
      <c r="D25" s="30">
        <v>19700</v>
      </c>
      <c r="E25" s="30">
        <v>18500</v>
      </c>
      <c r="F25" s="30">
        <v>0</v>
      </c>
      <c r="G25" s="30">
        <v>15236.75</v>
      </c>
      <c r="H25" s="31">
        <f t="shared" si="3"/>
        <v>3263.25</v>
      </c>
      <c r="I25" s="31">
        <v>0</v>
      </c>
      <c r="J25" s="31">
        <f t="shared" si="4"/>
        <v>4463.25</v>
      </c>
    </row>
    <row r="26" spans="1:10" x14ac:dyDescent="0.2">
      <c r="A26" s="9" t="s">
        <v>37</v>
      </c>
      <c r="B26" s="29" t="s">
        <v>38</v>
      </c>
      <c r="C26" s="30">
        <v>4869919</v>
      </c>
      <c r="D26" s="30">
        <v>4869919</v>
      </c>
      <c r="E26" s="30">
        <v>3266282</v>
      </c>
      <c r="F26" s="30">
        <v>0</v>
      </c>
      <c r="G26" s="30">
        <v>3010580</v>
      </c>
      <c r="H26" s="31">
        <f t="shared" si="3"/>
        <v>255702</v>
      </c>
      <c r="I26" s="31">
        <v>0</v>
      </c>
      <c r="J26" s="31">
        <f t="shared" si="4"/>
        <v>1859339</v>
      </c>
    </row>
    <row r="27" spans="1:10" x14ac:dyDescent="0.2">
      <c r="A27" s="9" t="s">
        <v>39</v>
      </c>
      <c r="B27" s="29" t="s">
        <v>40</v>
      </c>
      <c r="C27" s="30">
        <v>8274482</v>
      </c>
      <c r="D27" s="30">
        <v>8350182</v>
      </c>
      <c r="E27" s="30">
        <v>6281407</v>
      </c>
      <c r="F27" s="30">
        <v>0</v>
      </c>
      <c r="G27" s="30">
        <v>6013976.5099999998</v>
      </c>
      <c r="H27" s="31">
        <f t="shared" si="3"/>
        <v>267430.49000000022</v>
      </c>
      <c r="I27" s="31">
        <v>0</v>
      </c>
      <c r="J27" s="31">
        <f t="shared" si="4"/>
        <v>2336205.4900000002</v>
      </c>
    </row>
    <row r="28" spans="1:10" x14ac:dyDescent="0.2">
      <c r="A28" s="9" t="s">
        <v>41</v>
      </c>
      <c r="B28" s="29" t="s">
        <v>42</v>
      </c>
      <c r="C28" s="30">
        <v>876526</v>
      </c>
      <c r="D28" s="30">
        <v>876526</v>
      </c>
      <c r="E28" s="30">
        <v>657261</v>
      </c>
      <c r="F28" s="30">
        <v>0</v>
      </c>
      <c r="G28" s="30">
        <v>622926.6</v>
      </c>
      <c r="H28" s="31">
        <f t="shared" si="3"/>
        <v>34334.400000000023</v>
      </c>
      <c r="I28" s="31">
        <v>0</v>
      </c>
      <c r="J28" s="31">
        <f t="shared" si="4"/>
        <v>253599.40000000002</v>
      </c>
    </row>
    <row r="29" spans="1:10" x14ac:dyDescent="0.2">
      <c r="A29" s="9" t="s">
        <v>43</v>
      </c>
      <c r="B29" s="29" t="s">
        <v>44</v>
      </c>
      <c r="C29" s="30">
        <v>490858</v>
      </c>
      <c r="D29" s="30">
        <v>490858</v>
      </c>
      <c r="E29" s="30">
        <v>367992</v>
      </c>
      <c r="F29" s="30">
        <v>0</v>
      </c>
      <c r="G29" s="30">
        <v>261269.13</v>
      </c>
      <c r="H29" s="31">
        <f t="shared" si="3"/>
        <v>106722.87</v>
      </c>
      <c r="I29" s="31">
        <v>0</v>
      </c>
      <c r="J29" s="31">
        <f t="shared" si="4"/>
        <v>229588.87</v>
      </c>
    </row>
    <row r="30" spans="1:10" x14ac:dyDescent="0.2">
      <c r="A30" s="9" t="s">
        <v>45</v>
      </c>
      <c r="B30" s="29" t="s">
        <v>46</v>
      </c>
      <c r="C30" s="30">
        <v>175302</v>
      </c>
      <c r="D30" s="30">
        <v>175302</v>
      </c>
      <c r="E30" s="30">
        <v>131310</v>
      </c>
      <c r="F30" s="30">
        <v>0</v>
      </c>
      <c r="G30" s="30">
        <v>62668.25</v>
      </c>
      <c r="H30" s="31">
        <f t="shared" si="3"/>
        <v>68641.75</v>
      </c>
      <c r="I30" s="31">
        <v>0</v>
      </c>
      <c r="J30" s="31">
        <f t="shared" si="4"/>
        <v>112633.75</v>
      </c>
    </row>
    <row r="31" spans="1:10" x14ac:dyDescent="0.2">
      <c r="A31" s="9" t="s">
        <v>47</v>
      </c>
      <c r="B31" s="29" t="s">
        <v>48</v>
      </c>
      <c r="C31" s="30">
        <v>0</v>
      </c>
      <c r="D31" s="30">
        <v>27300</v>
      </c>
      <c r="E31" s="30">
        <v>27300</v>
      </c>
      <c r="F31" s="30">
        <v>0</v>
      </c>
      <c r="G31" s="30">
        <v>17537.77</v>
      </c>
      <c r="H31" s="31">
        <f t="shared" si="3"/>
        <v>9762.23</v>
      </c>
      <c r="I31" s="31">
        <v>0</v>
      </c>
      <c r="J31" s="31">
        <f t="shared" si="4"/>
        <v>9762.23</v>
      </c>
    </row>
    <row r="32" spans="1:10" x14ac:dyDescent="0.2">
      <c r="A32" s="32" t="s">
        <v>276</v>
      </c>
      <c r="B32" s="29" t="s">
        <v>251</v>
      </c>
      <c r="C32" s="30">
        <v>0</v>
      </c>
      <c r="D32" s="30">
        <v>202605</v>
      </c>
      <c r="E32" s="30">
        <v>202605</v>
      </c>
      <c r="F32" s="30">
        <v>0</v>
      </c>
      <c r="G32" s="30">
        <v>0</v>
      </c>
      <c r="H32" s="31">
        <f t="shared" ref="H32" si="5">SUM(E32-F32-G32)</f>
        <v>202605</v>
      </c>
      <c r="I32" s="31">
        <v>0</v>
      </c>
      <c r="J32" s="31">
        <f t="shared" ref="J32" si="6">SUM(D32-F32-G32)</f>
        <v>202605</v>
      </c>
    </row>
    <row r="33" spans="1:10" x14ac:dyDescent="0.2">
      <c r="A33" s="32" t="s">
        <v>49</v>
      </c>
      <c r="B33" s="29" t="s">
        <v>50</v>
      </c>
      <c r="C33" s="30">
        <v>5000</v>
      </c>
      <c r="D33" s="30">
        <v>5000</v>
      </c>
      <c r="E33" s="30">
        <v>5000</v>
      </c>
      <c r="F33" s="30">
        <v>0</v>
      </c>
      <c r="G33" s="30">
        <v>656.9</v>
      </c>
      <c r="H33" s="31">
        <f t="shared" si="3"/>
        <v>4343.1000000000004</v>
      </c>
      <c r="I33" s="31">
        <v>0</v>
      </c>
      <c r="J33" s="31">
        <f t="shared" si="4"/>
        <v>4343.1000000000004</v>
      </c>
    </row>
    <row r="34" spans="1:10" x14ac:dyDescent="0.2">
      <c r="A34" s="9" t="s">
        <v>51</v>
      </c>
      <c r="B34" s="29" t="s">
        <v>52</v>
      </c>
      <c r="C34" s="30">
        <v>51457</v>
      </c>
      <c r="D34" s="30">
        <v>139157</v>
      </c>
      <c r="E34" s="30">
        <v>139157</v>
      </c>
      <c r="F34" s="30">
        <v>19621.21</v>
      </c>
      <c r="G34" s="30">
        <v>118616.67</v>
      </c>
      <c r="H34" s="31">
        <f t="shared" si="3"/>
        <v>919.1200000000099</v>
      </c>
      <c r="I34" s="31">
        <v>0</v>
      </c>
      <c r="J34" s="31">
        <f t="shared" si="4"/>
        <v>919.1200000000099</v>
      </c>
    </row>
    <row r="35" spans="1:10" x14ac:dyDescent="0.2">
      <c r="A35" s="32" t="s">
        <v>253</v>
      </c>
      <c r="B35" s="29" t="s">
        <v>32</v>
      </c>
      <c r="C35" s="30">
        <v>0</v>
      </c>
      <c r="D35" s="30">
        <v>2000</v>
      </c>
      <c r="E35" s="30">
        <v>2000</v>
      </c>
      <c r="F35" s="30">
        <v>0</v>
      </c>
      <c r="G35" s="30">
        <v>2000</v>
      </c>
      <c r="H35" s="31">
        <f t="shared" si="3"/>
        <v>0</v>
      </c>
      <c r="I35" s="31">
        <v>0</v>
      </c>
      <c r="J35" s="31">
        <f t="shared" si="4"/>
        <v>0</v>
      </c>
    </row>
    <row r="36" spans="1:10" x14ac:dyDescent="0.2">
      <c r="A36" s="32" t="s">
        <v>53</v>
      </c>
      <c r="B36" s="29" t="s">
        <v>36</v>
      </c>
      <c r="C36" s="30">
        <v>0</v>
      </c>
      <c r="D36" s="30">
        <v>16950</v>
      </c>
      <c r="E36" s="30">
        <v>16950</v>
      </c>
      <c r="F36" s="30">
        <v>0</v>
      </c>
      <c r="G36" s="30">
        <v>16607.47</v>
      </c>
      <c r="H36" s="31">
        <f t="shared" si="3"/>
        <v>342.52999999999884</v>
      </c>
      <c r="I36" s="31">
        <v>0</v>
      </c>
      <c r="J36" s="31">
        <f t="shared" si="4"/>
        <v>342.52999999999884</v>
      </c>
    </row>
    <row r="37" spans="1:10" x14ac:dyDescent="0.2">
      <c r="A37" s="32" t="s">
        <v>249</v>
      </c>
      <c r="B37" s="29" t="s">
        <v>38</v>
      </c>
      <c r="C37" s="30">
        <v>0</v>
      </c>
      <c r="D37" s="30">
        <v>2100</v>
      </c>
      <c r="E37" s="30">
        <v>2100</v>
      </c>
      <c r="F37" s="30">
        <v>0</v>
      </c>
      <c r="G37" s="30">
        <v>1993.1</v>
      </c>
      <c r="H37" s="31">
        <f>SUM(E37-F37-G37)</f>
        <v>106.90000000000009</v>
      </c>
      <c r="I37" s="31">
        <v>0</v>
      </c>
      <c r="J37" s="31">
        <f>SUM(D37-F37-G37)</f>
        <v>106.90000000000009</v>
      </c>
    </row>
    <row r="38" spans="1:10" x14ac:dyDescent="0.2">
      <c r="A38" s="32" t="s">
        <v>250</v>
      </c>
      <c r="B38" s="29" t="s">
        <v>251</v>
      </c>
      <c r="C38" s="30">
        <v>0</v>
      </c>
      <c r="D38" s="30">
        <v>800</v>
      </c>
      <c r="E38" s="30">
        <v>800</v>
      </c>
      <c r="F38" s="30">
        <v>0</v>
      </c>
      <c r="G38" s="30">
        <v>697.66</v>
      </c>
      <c r="H38" s="31">
        <f>SUM(E38-F38-G38)</f>
        <v>102.34000000000003</v>
      </c>
      <c r="I38" s="31">
        <v>0</v>
      </c>
      <c r="J38" s="31">
        <f>SUM(D38-F38-G38)</f>
        <v>102.34000000000003</v>
      </c>
    </row>
    <row r="39" spans="1:10" x14ac:dyDescent="0.2">
      <c r="A39" s="9" t="s">
        <v>54</v>
      </c>
      <c r="B39" s="29" t="s">
        <v>55</v>
      </c>
      <c r="C39" s="30">
        <v>13700</v>
      </c>
      <c r="D39" s="30">
        <v>32263</v>
      </c>
      <c r="E39" s="30">
        <v>32263</v>
      </c>
      <c r="F39" s="30">
        <v>3058.95</v>
      </c>
      <c r="G39" s="30">
        <v>28493.41</v>
      </c>
      <c r="H39" s="31">
        <f t="shared" si="3"/>
        <v>710.63999999999942</v>
      </c>
      <c r="I39" s="31">
        <v>0</v>
      </c>
      <c r="J39" s="31">
        <f t="shared" si="4"/>
        <v>710.63999999999942</v>
      </c>
    </row>
    <row r="40" spans="1:10" x14ac:dyDescent="0.2">
      <c r="A40" s="33"/>
      <c r="B40" s="34"/>
      <c r="C40" s="35"/>
      <c r="D40" s="35"/>
      <c r="E40" s="35"/>
      <c r="F40" s="35"/>
      <c r="G40" s="35"/>
      <c r="H40" s="36"/>
      <c r="I40" s="35"/>
      <c r="J40" s="36"/>
    </row>
    <row r="41" spans="1:10" x14ac:dyDescent="0.2">
      <c r="A41" s="33"/>
      <c r="B41" s="37" t="s">
        <v>56</v>
      </c>
      <c r="C41" s="38">
        <f t="shared" ref="C41:J41" si="7">SUM(C43:C79)</f>
        <v>1402013</v>
      </c>
      <c r="D41" s="38">
        <f t="shared" si="7"/>
        <v>1616078</v>
      </c>
      <c r="E41" s="38">
        <f t="shared" si="7"/>
        <v>1580554</v>
      </c>
      <c r="F41" s="38">
        <f t="shared" si="7"/>
        <v>2319.6</v>
      </c>
      <c r="G41" s="38">
        <f t="shared" si="7"/>
        <v>1483747.12</v>
      </c>
      <c r="H41" s="38">
        <f t="shared" si="7"/>
        <v>94487.27999999997</v>
      </c>
      <c r="I41" s="38">
        <f t="shared" si="7"/>
        <v>0</v>
      </c>
      <c r="J41" s="38">
        <f t="shared" si="7"/>
        <v>130011.27999999997</v>
      </c>
    </row>
    <row r="42" spans="1:10" x14ac:dyDescent="0.2">
      <c r="A42" s="33"/>
      <c r="B42" s="39"/>
      <c r="C42" s="35"/>
      <c r="D42" s="35"/>
      <c r="E42" s="35"/>
      <c r="F42" s="35"/>
      <c r="G42" s="35"/>
      <c r="H42" s="36"/>
      <c r="I42" s="35"/>
      <c r="J42" s="36"/>
    </row>
    <row r="43" spans="1:10" x14ac:dyDescent="0.2">
      <c r="A43" s="9" t="s">
        <v>57</v>
      </c>
      <c r="B43" s="29" t="s">
        <v>58</v>
      </c>
      <c r="C43" s="30">
        <v>4800</v>
      </c>
      <c r="D43" s="30">
        <v>0</v>
      </c>
      <c r="E43" s="30">
        <v>0</v>
      </c>
      <c r="F43" s="30">
        <v>0</v>
      </c>
      <c r="G43" s="30">
        <v>0</v>
      </c>
      <c r="H43" s="31">
        <f t="shared" ref="H43:H77" si="8">SUM(E43-F43-G43)</f>
        <v>0</v>
      </c>
      <c r="I43" s="30">
        <v>0</v>
      </c>
      <c r="J43" s="31">
        <f t="shared" ref="J43:J77" si="9">SUM(D43-F43-G43)</f>
        <v>0</v>
      </c>
    </row>
    <row r="44" spans="1:10" x14ac:dyDescent="0.2">
      <c r="A44" s="9">
        <v>102</v>
      </c>
      <c r="B44" s="29" t="s">
        <v>59</v>
      </c>
      <c r="C44" s="30">
        <v>3000</v>
      </c>
      <c r="D44" s="30">
        <v>3100</v>
      </c>
      <c r="E44" s="30">
        <v>3100</v>
      </c>
      <c r="F44" s="30">
        <v>0</v>
      </c>
      <c r="G44" s="30">
        <v>3050.78</v>
      </c>
      <c r="H44" s="31">
        <f t="shared" si="8"/>
        <v>49.2199999999998</v>
      </c>
      <c r="I44" s="30">
        <v>0</v>
      </c>
      <c r="J44" s="31">
        <f t="shared" si="9"/>
        <v>49.2199999999998</v>
      </c>
    </row>
    <row r="45" spans="1:10" x14ac:dyDescent="0.2">
      <c r="A45" s="9" t="s">
        <v>60</v>
      </c>
      <c r="B45" s="29" t="s">
        <v>61</v>
      </c>
      <c r="C45" s="30">
        <v>18400</v>
      </c>
      <c r="D45" s="30">
        <v>2000</v>
      </c>
      <c r="E45" s="30">
        <v>0</v>
      </c>
      <c r="F45" s="30">
        <v>0</v>
      </c>
      <c r="G45" s="30">
        <v>0</v>
      </c>
      <c r="H45" s="31">
        <f t="shared" si="8"/>
        <v>0</v>
      </c>
      <c r="I45" s="30">
        <v>0</v>
      </c>
      <c r="J45" s="31">
        <f>SUM(D45-F45-G45)</f>
        <v>2000</v>
      </c>
    </row>
    <row r="46" spans="1:10" x14ac:dyDescent="0.2">
      <c r="A46" s="9" t="s">
        <v>62</v>
      </c>
      <c r="B46" s="29" t="s">
        <v>63</v>
      </c>
      <c r="C46" s="30">
        <v>1000</v>
      </c>
      <c r="D46" s="30">
        <v>0</v>
      </c>
      <c r="E46" s="30">
        <v>0</v>
      </c>
      <c r="F46" s="30">
        <v>0</v>
      </c>
      <c r="G46" s="30">
        <v>0</v>
      </c>
      <c r="H46" s="31">
        <f t="shared" si="8"/>
        <v>0</v>
      </c>
      <c r="I46" s="30">
        <v>0</v>
      </c>
      <c r="J46" s="31">
        <f t="shared" si="9"/>
        <v>0</v>
      </c>
    </row>
    <row r="47" spans="1:10" x14ac:dyDescent="0.2">
      <c r="A47" s="9">
        <v>109</v>
      </c>
      <c r="B47" s="29" t="s">
        <v>278</v>
      </c>
      <c r="C47" s="30">
        <v>0</v>
      </c>
      <c r="D47" s="30">
        <v>1200</v>
      </c>
      <c r="E47" s="30">
        <v>1200</v>
      </c>
      <c r="F47" s="30">
        <v>0</v>
      </c>
      <c r="G47" s="30">
        <v>1200</v>
      </c>
      <c r="H47" s="31">
        <f t="shared" ref="H47" si="10">SUM(E47-F47-G47)</f>
        <v>0</v>
      </c>
      <c r="I47" s="30">
        <v>0</v>
      </c>
      <c r="J47" s="31">
        <f t="shared" ref="J47" si="11">SUM(D47-F47-G47)</f>
        <v>0</v>
      </c>
    </row>
    <row r="48" spans="1:10" x14ac:dyDescent="0.2">
      <c r="A48" s="9" t="s">
        <v>64</v>
      </c>
      <c r="B48" s="29" t="s">
        <v>65</v>
      </c>
      <c r="C48" s="30">
        <v>72000</v>
      </c>
      <c r="D48" s="30">
        <v>72000</v>
      </c>
      <c r="E48" s="30">
        <v>64800</v>
      </c>
      <c r="F48" s="30">
        <v>0</v>
      </c>
      <c r="G48" s="30">
        <v>46266.83</v>
      </c>
      <c r="H48" s="31">
        <f t="shared" si="8"/>
        <v>18533.169999999998</v>
      </c>
      <c r="I48" s="30">
        <v>0</v>
      </c>
      <c r="J48" s="31">
        <f t="shared" si="9"/>
        <v>25733.17</v>
      </c>
    </row>
    <row r="49" spans="1:10" x14ac:dyDescent="0.2">
      <c r="A49" s="9" t="s">
        <v>66</v>
      </c>
      <c r="B49" s="29" t="s">
        <v>67</v>
      </c>
      <c r="C49" s="30">
        <v>22500</v>
      </c>
      <c r="D49" s="30">
        <v>22500</v>
      </c>
      <c r="E49" s="30">
        <v>20250</v>
      </c>
      <c r="F49" s="30">
        <v>0</v>
      </c>
      <c r="G49" s="30">
        <v>16877.75</v>
      </c>
      <c r="H49" s="31">
        <f t="shared" si="8"/>
        <v>3372.25</v>
      </c>
      <c r="I49" s="30">
        <v>0</v>
      </c>
      <c r="J49" s="31">
        <f t="shared" si="9"/>
        <v>5622.25</v>
      </c>
    </row>
    <row r="50" spans="1:10" x14ac:dyDescent="0.2">
      <c r="A50" s="9" t="s">
        <v>68</v>
      </c>
      <c r="B50" s="29" t="s">
        <v>69</v>
      </c>
      <c r="C50" s="30">
        <v>3800</v>
      </c>
      <c r="D50" s="30">
        <v>3800</v>
      </c>
      <c r="E50" s="30">
        <v>3420</v>
      </c>
      <c r="F50" s="30">
        <v>0</v>
      </c>
      <c r="G50" s="30">
        <v>0</v>
      </c>
      <c r="H50" s="31">
        <f>SUM(E50-F50-G50)</f>
        <v>3420</v>
      </c>
      <c r="I50" s="30">
        <v>0</v>
      </c>
      <c r="J50" s="31">
        <f t="shared" si="9"/>
        <v>3800</v>
      </c>
    </row>
    <row r="51" spans="1:10" x14ac:dyDescent="0.2">
      <c r="A51" s="9" t="s">
        <v>70</v>
      </c>
      <c r="B51" s="29" t="s">
        <v>71</v>
      </c>
      <c r="C51" s="30">
        <v>436074</v>
      </c>
      <c r="D51" s="30">
        <v>415674</v>
      </c>
      <c r="E51" s="30">
        <v>415674</v>
      </c>
      <c r="F51" s="30">
        <v>0</v>
      </c>
      <c r="G51" s="30">
        <v>415291.83</v>
      </c>
      <c r="H51" s="31">
        <f t="shared" si="8"/>
        <v>382.1699999999837</v>
      </c>
      <c r="I51" s="30">
        <v>0</v>
      </c>
      <c r="J51" s="31">
        <f t="shared" si="9"/>
        <v>382.1699999999837</v>
      </c>
    </row>
    <row r="52" spans="1:10" x14ac:dyDescent="0.2">
      <c r="A52" s="9" t="s">
        <v>72</v>
      </c>
      <c r="B52" s="29" t="s">
        <v>73</v>
      </c>
      <c r="C52" s="30">
        <v>61779</v>
      </c>
      <c r="D52" s="30">
        <v>61779</v>
      </c>
      <c r="E52" s="30">
        <v>61779</v>
      </c>
      <c r="F52" s="30">
        <v>0</v>
      </c>
      <c r="G52" s="30">
        <v>55752.71</v>
      </c>
      <c r="H52" s="31">
        <f t="shared" si="8"/>
        <v>6026.2900000000009</v>
      </c>
      <c r="I52" s="30">
        <v>0</v>
      </c>
      <c r="J52" s="31">
        <f t="shared" si="9"/>
        <v>6026.2900000000009</v>
      </c>
    </row>
    <row r="53" spans="1:10" x14ac:dyDescent="0.2">
      <c r="A53" s="9">
        <v>116</v>
      </c>
      <c r="B53" s="29" t="s">
        <v>256</v>
      </c>
      <c r="C53" s="30">
        <v>268145</v>
      </c>
      <c r="D53" s="30">
        <v>305845</v>
      </c>
      <c r="E53" s="30">
        <v>305845</v>
      </c>
      <c r="F53" s="30">
        <v>0</v>
      </c>
      <c r="G53" s="30">
        <v>304764.78000000003</v>
      </c>
      <c r="H53" s="31">
        <f t="shared" ref="H53" si="12">SUM(E53-F53-G53)</f>
        <v>1080.2199999999721</v>
      </c>
      <c r="I53" s="30">
        <v>0</v>
      </c>
      <c r="J53" s="31">
        <f t="shared" ref="J53" si="13">SUM(D53-F53-G53)</f>
        <v>1080.2199999999721</v>
      </c>
    </row>
    <row r="54" spans="1:10" x14ac:dyDescent="0.2">
      <c r="A54" s="9">
        <v>117</v>
      </c>
      <c r="B54" s="29" t="s">
        <v>74</v>
      </c>
      <c r="C54" s="30">
        <v>7100</v>
      </c>
      <c r="D54" s="30">
        <v>7100</v>
      </c>
      <c r="E54" s="30">
        <v>7100</v>
      </c>
      <c r="F54" s="30">
        <v>0</v>
      </c>
      <c r="G54" s="30">
        <v>7054.08</v>
      </c>
      <c r="H54" s="31">
        <f t="shared" si="8"/>
        <v>45.920000000000073</v>
      </c>
      <c r="I54" s="30">
        <v>0</v>
      </c>
      <c r="J54" s="31">
        <f t="shared" si="9"/>
        <v>45.920000000000073</v>
      </c>
    </row>
    <row r="55" spans="1:10" x14ac:dyDescent="0.2">
      <c r="A55" s="9" t="s">
        <v>75</v>
      </c>
      <c r="B55" s="29" t="s">
        <v>76</v>
      </c>
      <c r="C55" s="30">
        <v>4720</v>
      </c>
      <c r="D55" s="30">
        <v>5320</v>
      </c>
      <c r="E55" s="30">
        <v>4802</v>
      </c>
      <c r="F55" s="30">
        <v>0</v>
      </c>
      <c r="G55" s="30">
        <v>3576.05</v>
      </c>
      <c r="H55" s="31">
        <f t="shared" si="8"/>
        <v>1225.9499999999998</v>
      </c>
      <c r="I55" s="30">
        <v>0</v>
      </c>
      <c r="J55" s="31">
        <f t="shared" si="9"/>
        <v>1743.9499999999998</v>
      </c>
    </row>
    <row r="56" spans="1:10" x14ac:dyDescent="0.2">
      <c r="A56" s="9" t="s">
        <v>77</v>
      </c>
      <c r="B56" s="29" t="s">
        <v>78</v>
      </c>
      <c r="C56" s="30">
        <v>18700</v>
      </c>
      <c r="D56" s="30">
        <v>5000</v>
      </c>
      <c r="E56" s="30">
        <v>4250</v>
      </c>
      <c r="F56" s="30">
        <v>0</v>
      </c>
      <c r="G56" s="30">
        <v>657</v>
      </c>
      <c r="H56" s="31">
        <f t="shared" si="8"/>
        <v>3593</v>
      </c>
      <c r="I56" s="30">
        <v>0</v>
      </c>
      <c r="J56" s="31">
        <f t="shared" si="9"/>
        <v>4343</v>
      </c>
    </row>
    <row r="57" spans="1:10" x14ac:dyDescent="0.2">
      <c r="A57" s="9" t="s">
        <v>79</v>
      </c>
      <c r="B57" s="29" t="s">
        <v>80</v>
      </c>
      <c r="C57" s="30">
        <v>5100</v>
      </c>
      <c r="D57" s="30">
        <v>6600</v>
      </c>
      <c r="E57" s="30">
        <v>5790</v>
      </c>
      <c r="F57" s="30">
        <v>0</v>
      </c>
      <c r="G57" s="30">
        <v>5459.56</v>
      </c>
      <c r="H57" s="31">
        <f t="shared" si="8"/>
        <v>330.4399999999996</v>
      </c>
      <c r="I57" s="30">
        <v>0</v>
      </c>
      <c r="J57" s="31">
        <f t="shared" si="9"/>
        <v>1140.4399999999996</v>
      </c>
    </row>
    <row r="58" spans="1:10" x14ac:dyDescent="0.2">
      <c r="A58" s="9" t="s">
        <v>81</v>
      </c>
      <c r="B58" s="29" t="s">
        <v>82</v>
      </c>
      <c r="C58" s="30">
        <v>141395</v>
      </c>
      <c r="D58" s="30">
        <v>119095</v>
      </c>
      <c r="E58" s="30">
        <v>109755</v>
      </c>
      <c r="F58" s="30">
        <v>1036</v>
      </c>
      <c r="G58" s="30">
        <v>107064.5</v>
      </c>
      <c r="H58" s="31">
        <f t="shared" si="8"/>
        <v>1654.5</v>
      </c>
      <c r="I58" s="30">
        <v>0</v>
      </c>
      <c r="J58" s="31">
        <f t="shared" si="9"/>
        <v>10994.5</v>
      </c>
    </row>
    <row r="59" spans="1:10" x14ac:dyDescent="0.2">
      <c r="A59" s="9" t="s">
        <v>83</v>
      </c>
      <c r="B59" s="29" t="s">
        <v>84</v>
      </c>
      <c r="C59" s="30">
        <v>3800</v>
      </c>
      <c r="D59" s="30">
        <v>800</v>
      </c>
      <c r="E59" s="30">
        <v>800</v>
      </c>
      <c r="F59" s="30">
        <v>0</v>
      </c>
      <c r="G59" s="30">
        <v>800</v>
      </c>
      <c r="H59" s="31">
        <f t="shared" si="8"/>
        <v>0</v>
      </c>
      <c r="I59" s="30">
        <v>0</v>
      </c>
      <c r="J59" s="31">
        <f t="shared" si="9"/>
        <v>0</v>
      </c>
    </row>
    <row r="60" spans="1:10" x14ac:dyDescent="0.2">
      <c r="A60" s="9" t="s">
        <v>85</v>
      </c>
      <c r="B60" s="29" t="s">
        <v>86</v>
      </c>
      <c r="C60" s="30">
        <v>4800</v>
      </c>
      <c r="D60" s="30">
        <v>900</v>
      </c>
      <c r="E60" s="30">
        <v>210</v>
      </c>
      <c r="F60" s="30">
        <v>0</v>
      </c>
      <c r="G60" s="30">
        <v>0</v>
      </c>
      <c r="H60" s="31">
        <f t="shared" si="8"/>
        <v>210</v>
      </c>
      <c r="I60" s="30">
        <v>0</v>
      </c>
      <c r="J60" s="31">
        <f t="shared" si="9"/>
        <v>900</v>
      </c>
    </row>
    <row r="61" spans="1:10" x14ac:dyDescent="0.2">
      <c r="A61" s="9" t="s">
        <v>87</v>
      </c>
      <c r="B61" s="29" t="s">
        <v>88</v>
      </c>
      <c r="C61" s="30">
        <v>47671</v>
      </c>
      <c r="D61" s="30">
        <v>46471</v>
      </c>
      <c r="E61" s="30">
        <v>43875</v>
      </c>
      <c r="F61" s="30">
        <v>353.6</v>
      </c>
      <c r="G61" s="30">
        <v>40872.75</v>
      </c>
      <c r="H61" s="31">
        <f t="shared" si="8"/>
        <v>2648.6500000000015</v>
      </c>
      <c r="I61" s="30">
        <v>0</v>
      </c>
      <c r="J61" s="31">
        <f t="shared" si="9"/>
        <v>5244.6500000000015</v>
      </c>
    </row>
    <row r="62" spans="1:10" x14ac:dyDescent="0.2">
      <c r="A62" s="9">
        <v>152</v>
      </c>
      <c r="B62" s="29" t="s">
        <v>89</v>
      </c>
      <c r="C62" s="30">
        <v>1700</v>
      </c>
      <c r="D62" s="30">
        <v>400</v>
      </c>
      <c r="E62" s="30">
        <v>400</v>
      </c>
      <c r="F62" s="30">
        <v>0</v>
      </c>
      <c r="G62" s="30">
        <v>372.8</v>
      </c>
      <c r="H62" s="31">
        <f>SUM(E62-F62-G62)</f>
        <v>27.199999999999989</v>
      </c>
      <c r="I62" s="30">
        <v>0</v>
      </c>
      <c r="J62" s="31">
        <f>SUM(D62-F62-G62)</f>
        <v>27.199999999999989</v>
      </c>
    </row>
    <row r="63" spans="1:10" x14ac:dyDescent="0.2">
      <c r="A63" s="9" t="s">
        <v>90</v>
      </c>
      <c r="B63" s="29" t="s">
        <v>91</v>
      </c>
      <c r="C63" s="30">
        <v>2836</v>
      </c>
      <c r="D63" s="30">
        <v>936</v>
      </c>
      <c r="E63" s="30">
        <v>566</v>
      </c>
      <c r="F63" s="30">
        <v>0</v>
      </c>
      <c r="G63" s="30">
        <v>5</v>
      </c>
      <c r="H63" s="31">
        <f t="shared" si="8"/>
        <v>561</v>
      </c>
      <c r="I63" s="30">
        <v>0</v>
      </c>
      <c r="J63" s="31">
        <f t="shared" si="9"/>
        <v>931</v>
      </c>
    </row>
    <row r="64" spans="1:10" x14ac:dyDescent="0.2">
      <c r="A64" s="9">
        <v>154</v>
      </c>
      <c r="B64" s="29" t="s">
        <v>92</v>
      </c>
      <c r="C64" s="30">
        <v>13500</v>
      </c>
      <c r="D64" s="30">
        <v>10700</v>
      </c>
      <c r="E64" s="30">
        <v>10700</v>
      </c>
      <c r="F64" s="30">
        <v>0</v>
      </c>
      <c r="G64" s="30">
        <v>10566</v>
      </c>
      <c r="H64" s="31">
        <f t="shared" si="8"/>
        <v>134</v>
      </c>
      <c r="I64" s="30">
        <v>0</v>
      </c>
      <c r="J64" s="31">
        <f t="shared" si="9"/>
        <v>134</v>
      </c>
    </row>
    <row r="65" spans="1:10" x14ac:dyDescent="0.2">
      <c r="A65" s="9" t="s">
        <v>93</v>
      </c>
      <c r="B65" s="29" t="s">
        <v>94</v>
      </c>
      <c r="C65" s="30">
        <v>53800</v>
      </c>
      <c r="D65" s="30">
        <v>53800</v>
      </c>
      <c r="E65" s="30">
        <v>48420</v>
      </c>
      <c r="F65" s="30">
        <v>0</v>
      </c>
      <c r="G65" s="30">
        <v>20.79</v>
      </c>
      <c r="H65" s="31">
        <f t="shared" si="8"/>
        <v>48399.21</v>
      </c>
      <c r="I65" s="30">
        <v>0</v>
      </c>
      <c r="J65" s="31">
        <f t="shared" si="9"/>
        <v>53779.21</v>
      </c>
    </row>
    <row r="66" spans="1:10" x14ac:dyDescent="0.2">
      <c r="A66" s="9">
        <v>165</v>
      </c>
      <c r="B66" s="29" t="s">
        <v>95</v>
      </c>
      <c r="C66" s="30">
        <v>60845</v>
      </c>
      <c r="D66" s="30">
        <v>123945</v>
      </c>
      <c r="E66" s="30">
        <v>123945</v>
      </c>
      <c r="F66" s="30">
        <v>0</v>
      </c>
      <c r="G66" s="30">
        <v>123470.76</v>
      </c>
      <c r="H66" s="31">
        <f t="shared" si="8"/>
        <v>474.24000000000524</v>
      </c>
      <c r="I66" s="30">
        <v>0</v>
      </c>
      <c r="J66" s="31">
        <f t="shared" si="9"/>
        <v>474.24000000000524</v>
      </c>
    </row>
    <row r="67" spans="1:10" x14ac:dyDescent="0.2">
      <c r="A67" s="9" t="s">
        <v>96</v>
      </c>
      <c r="B67" s="29" t="s">
        <v>97</v>
      </c>
      <c r="C67" s="30">
        <v>45755</v>
      </c>
      <c r="D67" s="30">
        <v>146355</v>
      </c>
      <c r="E67" s="30">
        <v>145695</v>
      </c>
      <c r="F67" s="30">
        <v>0</v>
      </c>
      <c r="G67" s="30">
        <v>145133.04999999999</v>
      </c>
      <c r="H67" s="31">
        <f t="shared" si="8"/>
        <v>561.95000000001164</v>
      </c>
      <c r="I67" s="30">
        <v>0</v>
      </c>
      <c r="J67" s="31">
        <f t="shared" si="9"/>
        <v>1221.9500000000116</v>
      </c>
    </row>
    <row r="68" spans="1:10" x14ac:dyDescent="0.2">
      <c r="A68" s="9" t="s">
        <v>98</v>
      </c>
      <c r="B68" s="29" t="s">
        <v>99</v>
      </c>
      <c r="C68" s="30">
        <v>13500</v>
      </c>
      <c r="D68" s="30">
        <v>2500</v>
      </c>
      <c r="E68" s="30">
        <v>1250</v>
      </c>
      <c r="F68" s="30">
        <v>0</v>
      </c>
      <c r="G68" s="30">
        <v>850</v>
      </c>
      <c r="H68" s="31">
        <f t="shared" si="8"/>
        <v>400</v>
      </c>
      <c r="I68" s="7">
        <v>0</v>
      </c>
      <c r="J68" s="31">
        <f t="shared" si="9"/>
        <v>1650</v>
      </c>
    </row>
    <row r="69" spans="1:10" x14ac:dyDescent="0.2">
      <c r="A69" s="9" t="s">
        <v>100</v>
      </c>
      <c r="B69" s="29" t="s">
        <v>101</v>
      </c>
      <c r="C69" s="30">
        <v>20200</v>
      </c>
      <c r="D69" s="30">
        <v>53700</v>
      </c>
      <c r="E69" s="30">
        <v>52830</v>
      </c>
      <c r="F69" s="30">
        <v>880</v>
      </c>
      <c r="G69" s="30">
        <v>51628.22</v>
      </c>
      <c r="H69" s="31">
        <f t="shared" si="8"/>
        <v>321.77999999999884</v>
      </c>
      <c r="I69" s="30">
        <v>0</v>
      </c>
      <c r="J69" s="31">
        <f t="shared" si="9"/>
        <v>1191.7799999999988</v>
      </c>
    </row>
    <row r="70" spans="1:10" x14ac:dyDescent="0.2">
      <c r="A70" s="9" t="s">
        <v>102</v>
      </c>
      <c r="B70" s="29" t="s">
        <v>103</v>
      </c>
      <c r="C70" s="30">
        <v>3900</v>
      </c>
      <c r="D70" s="30">
        <v>400</v>
      </c>
      <c r="E70" s="30">
        <v>140</v>
      </c>
      <c r="F70" s="30">
        <v>0</v>
      </c>
      <c r="G70" s="30">
        <v>0</v>
      </c>
      <c r="H70" s="31">
        <f t="shared" si="8"/>
        <v>140</v>
      </c>
      <c r="I70" s="31">
        <v>0</v>
      </c>
      <c r="J70" s="31">
        <f t="shared" si="9"/>
        <v>400</v>
      </c>
    </row>
    <row r="71" spans="1:10" x14ac:dyDescent="0.2">
      <c r="A71" s="9" t="s">
        <v>104</v>
      </c>
      <c r="B71" s="29" t="s">
        <v>105</v>
      </c>
      <c r="C71" s="30">
        <v>7293</v>
      </c>
      <c r="D71" s="30">
        <v>5393</v>
      </c>
      <c r="E71" s="30">
        <v>5393</v>
      </c>
      <c r="F71" s="30">
        <v>0</v>
      </c>
      <c r="G71" s="30">
        <v>5326.41</v>
      </c>
      <c r="H71" s="31">
        <f t="shared" si="8"/>
        <v>66.590000000000146</v>
      </c>
      <c r="I71" s="31">
        <v>0</v>
      </c>
      <c r="J71" s="31">
        <f t="shared" si="9"/>
        <v>66.590000000000146</v>
      </c>
    </row>
    <row r="72" spans="1:10" x14ac:dyDescent="0.2">
      <c r="A72" s="9" t="s">
        <v>106</v>
      </c>
      <c r="B72" s="29" t="s">
        <v>107</v>
      </c>
      <c r="C72" s="30">
        <v>2000</v>
      </c>
      <c r="D72" s="30">
        <v>600</v>
      </c>
      <c r="E72" s="30">
        <v>400</v>
      </c>
      <c r="F72" s="30">
        <v>0</v>
      </c>
      <c r="G72" s="30">
        <v>260.05</v>
      </c>
      <c r="H72" s="31">
        <f t="shared" si="8"/>
        <v>139.94999999999999</v>
      </c>
      <c r="I72" s="31">
        <v>0</v>
      </c>
      <c r="J72" s="31">
        <f t="shared" si="9"/>
        <v>339.95</v>
      </c>
    </row>
    <row r="73" spans="1:10" x14ac:dyDescent="0.2">
      <c r="A73" s="32" t="s">
        <v>269</v>
      </c>
      <c r="B73" s="29" t="s">
        <v>270</v>
      </c>
      <c r="C73" s="30">
        <v>0</v>
      </c>
      <c r="D73" s="30">
        <v>515</v>
      </c>
      <c r="E73" s="30">
        <v>515</v>
      </c>
      <c r="F73" s="30">
        <v>0</v>
      </c>
      <c r="G73" s="30">
        <v>511.93</v>
      </c>
      <c r="H73" s="31">
        <f>SUM(E73-F73-G73)</f>
        <v>3.0699999999999932</v>
      </c>
      <c r="I73" s="31">
        <v>0</v>
      </c>
      <c r="J73" s="31">
        <f>SUM(D73-F73-G73)</f>
        <v>3.0699999999999932</v>
      </c>
    </row>
    <row r="74" spans="1:10" x14ac:dyDescent="0.2">
      <c r="A74" s="9">
        <v>192</v>
      </c>
      <c r="B74" s="29" t="s">
        <v>108</v>
      </c>
      <c r="C74" s="30">
        <v>45900</v>
      </c>
      <c r="D74" s="30">
        <v>75500</v>
      </c>
      <c r="E74" s="30">
        <v>75500</v>
      </c>
      <c r="F74" s="30">
        <v>0</v>
      </c>
      <c r="G74" s="30">
        <v>75370.84</v>
      </c>
      <c r="H74" s="31">
        <f t="shared" si="8"/>
        <v>129.16000000000349</v>
      </c>
      <c r="I74" s="31">
        <v>0</v>
      </c>
      <c r="J74" s="31">
        <f t="shared" si="9"/>
        <v>129.16000000000349</v>
      </c>
    </row>
    <row r="75" spans="1:10" x14ac:dyDescent="0.2">
      <c r="A75" s="32" t="s">
        <v>266</v>
      </c>
      <c r="B75" s="29" t="s">
        <v>76</v>
      </c>
      <c r="C75" s="30">
        <v>0</v>
      </c>
      <c r="D75" s="30">
        <v>150</v>
      </c>
      <c r="E75" s="30">
        <v>150</v>
      </c>
      <c r="F75" s="30">
        <v>0</v>
      </c>
      <c r="G75" s="30">
        <v>21.76</v>
      </c>
      <c r="H75" s="31">
        <f>SUM(E75-F75-G75)</f>
        <v>128.24</v>
      </c>
      <c r="I75" s="31">
        <v>0</v>
      </c>
      <c r="J75" s="31">
        <f>SUM(D75-F75-G75)</f>
        <v>128.24</v>
      </c>
    </row>
    <row r="76" spans="1:10" x14ac:dyDescent="0.2">
      <c r="A76" s="9">
        <v>195</v>
      </c>
      <c r="B76" s="29" t="s">
        <v>109</v>
      </c>
      <c r="C76" s="30">
        <v>4000</v>
      </c>
      <c r="D76" s="30">
        <v>12200</v>
      </c>
      <c r="E76" s="30">
        <v>12200</v>
      </c>
      <c r="F76" s="30">
        <v>0</v>
      </c>
      <c r="G76" s="30">
        <v>12126</v>
      </c>
      <c r="H76" s="31">
        <f t="shared" si="8"/>
        <v>74</v>
      </c>
      <c r="I76" s="31">
        <v>0</v>
      </c>
      <c r="J76" s="31">
        <f t="shared" si="9"/>
        <v>74</v>
      </c>
    </row>
    <row r="77" spans="1:10" x14ac:dyDescent="0.2">
      <c r="A77" s="9">
        <v>196</v>
      </c>
      <c r="B77" s="29" t="s">
        <v>110</v>
      </c>
      <c r="C77" s="30">
        <v>2000</v>
      </c>
      <c r="D77" s="30">
        <v>3800</v>
      </c>
      <c r="E77" s="30">
        <v>3800</v>
      </c>
      <c r="F77" s="30">
        <v>50</v>
      </c>
      <c r="G77" s="30">
        <v>3556.96</v>
      </c>
      <c r="H77" s="31">
        <f t="shared" si="8"/>
        <v>193.03999999999996</v>
      </c>
      <c r="I77" s="31">
        <v>0</v>
      </c>
      <c r="J77" s="31">
        <f t="shared" si="9"/>
        <v>193.03999999999996</v>
      </c>
    </row>
    <row r="78" spans="1:10" x14ac:dyDescent="0.2">
      <c r="A78" s="32" t="s">
        <v>267</v>
      </c>
      <c r="B78" s="29" t="s">
        <v>95</v>
      </c>
      <c r="C78" s="30">
        <v>0</v>
      </c>
      <c r="D78" s="30">
        <v>35600</v>
      </c>
      <c r="E78" s="30">
        <v>35600</v>
      </c>
      <c r="F78" s="30">
        <v>0</v>
      </c>
      <c r="G78" s="30">
        <v>35457.18</v>
      </c>
      <c r="H78" s="31">
        <f>SUM(E78-F78-G78)</f>
        <v>142.81999999999971</v>
      </c>
      <c r="I78" s="31">
        <v>0</v>
      </c>
      <c r="J78" s="31">
        <f>SUM(D78-F78-G78)</f>
        <v>142.81999999999971</v>
      </c>
    </row>
    <row r="79" spans="1:10" x14ac:dyDescent="0.2">
      <c r="A79" s="32" t="s">
        <v>259</v>
      </c>
      <c r="B79" s="29" t="s">
        <v>260</v>
      </c>
      <c r="C79" s="30">
        <v>0</v>
      </c>
      <c r="D79" s="30">
        <v>10400</v>
      </c>
      <c r="E79" s="30">
        <v>10400</v>
      </c>
      <c r="F79" s="30">
        <v>0</v>
      </c>
      <c r="G79" s="30">
        <v>10380.75</v>
      </c>
      <c r="H79" s="31">
        <f>SUM(E79-F79-G79)</f>
        <v>19.25</v>
      </c>
      <c r="I79" s="31">
        <v>0</v>
      </c>
      <c r="J79" s="31">
        <f>SUM(D79-F79-G79)</f>
        <v>19.25</v>
      </c>
    </row>
    <row r="80" spans="1:10" x14ac:dyDescent="0.2">
      <c r="A80" s="33"/>
      <c r="B80" s="34"/>
      <c r="C80" s="35"/>
      <c r="D80" s="35"/>
      <c r="E80" s="35"/>
      <c r="F80" s="35"/>
      <c r="G80" s="35"/>
      <c r="H80" s="36"/>
      <c r="I80" s="35"/>
      <c r="J80" s="31"/>
    </row>
    <row r="81" spans="1:10" x14ac:dyDescent="0.2">
      <c r="A81" s="33"/>
      <c r="B81" s="37" t="s">
        <v>111</v>
      </c>
      <c r="C81" s="38">
        <f t="shared" ref="C81:J81" si="14">SUM(C83:C133)</f>
        <v>1127358</v>
      </c>
      <c r="D81" s="38">
        <f t="shared" si="14"/>
        <v>1320008</v>
      </c>
      <c r="E81" s="38">
        <f t="shared" si="14"/>
        <v>1272556</v>
      </c>
      <c r="F81" s="38">
        <f t="shared" si="14"/>
        <v>414.26</v>
      </c>
      <c r="G81" s="38">
        <f t="shared" si="14"/>
        <v>1061818.98</v>
      </c>
      <c r="H81" s="38">
        <f t="shared" si="14"/>
        <v>210322.75999999995</v>
      </c>
      <c r="I81" s="38">
        <f t="shared" si="14"/>
        <v>148163.4</v>
      </c>
      <c r="J81" s="38">
        <f t="shared" si="14"/>
        <v>257774.75999999995</v>
      </c>
    </row>
    <row r="82" spans="1:10" x14ac:dyDescent="0.2">
      <c r="A82" s="33"/>
      <c r="B82" s="39"/>
      <c r="C82" s="35"/>
      <c r="D82" s="35"/>
      <c r="E82" s="35"/>
      <c r="F82" s="35"/>
      <c r="G82" s="35"/>
      <c r="H82" s="36"/>
      <c r="I82" s="35"/>
      <c r="J82" s="36"/>
    </row>
    <row r="83" spans="1:10" x14ac:dyDescent="0.2">
      <c r="A83" s="9" t="s">
        <v>112</v>
      </c>
      <c r="B83" s="29" t="s">
        <v>113</v>
      </c>
      <c r="C83" s="30">
        <v>483000</v>
      </c>
      <c r="D83" s="30">
        <v>755300</v>
      </c>
      <c r="E83" s="30">
        <v>752540</v>
      </c>
      <c r="F83" s="30">
        <v>263.5</v>
      </c>
      <c r="G83" s="30">
        <v>599657.29</v>
      </c>
      <c r="H83" s="31">
        <f t="shared" ref="H83:H133" si="15">SUM(E83-F83-G83)</f>
        <v>152619.20999999996</v>
      </c>
      <c r="I83" s="30">
        <v>148163.4</v>
      </c>
      <c r="J83" s="31">
        <f>SUM(D83-F83-G83)</f>
        <v>155379.20999999996</v>
      </c>
    </row>
    <row r="84" spans="1:10" x14ac:dyDescent="0.2">
      <c r="A84" s="9" t="s">
        <v>114</v>
      </c>
      <c r="B84" s="29" t="s">
        <v>115</v>
      </c>
      <c r="C84" s="30">
        <v>21000</v>
      </c>
      <c r="D84" s="30">
        <v>16100</v>
      </c>
      <c r="E84" s="30">
        <v>15950</v>
      </c>
      <c r="F84" s="30">
        <v>0</v>
      </c>
      <c r="G84" s="30">
        <v>12858.41</v>
      </c>
      <c r="H84" s="31">
        <f t="shared" si="15"/>
        <v>3091.59</v>
      </c>
      <c r="I84" s="30">
        <v>0</v>
      </c>
      <c r="J84" s="31">
        <f t="shared" ref="J84:J133" si="16">SUM(D84-F84-G84)</f>
        <v>3241.59</v>
      </c>
    </row>
    <row r="85" spans="1:10" x14ac:dyDescent="0.2">
      <c r="A85" s="9" t="s">
        <v>116</v>
      </c>
      <c r="B85" s="29" t="s">
        <v>117</v>
      </c>
      <c r="C85" s="30">
        <v>4000</v>
      </c>
      <c r="D85" s="30">
        <v>10500</v>
      </c>
      <c r="E85" s="30">
        <v>10500</v>
      </c>
      <c r="F85" s="30">
        <v>0</v>
      </c>
      <c r="G85" s="30">
        <v>9763.43</v>
      </c>
      <c r="H85" s="31">
        <f t="shared" si="15"/>
        <v>736.56999999999971</v>
      </c>
      <c r="I85" s="30">
        <v>0</v>
      </c>
      <c r="J85" s="31">
        <f t="shared" si="16"/>
        <v>736.56999999999971</v>
      </c>
    </row>
    <row r="86" spans="1:10" x14ac:dyDescent="0.2">
      <c r="A86" s="9" t="s">
        <v>118</v>
      </c>
      <c r="B86" s="29" t="s">
        <v>119</v>
      </c>
      <c r="C86" s="30">
        <v>8200</v>
      </c>
      <c r="D86" s="30">
        <v>3800</v>
      </c>
      <c r="E86" s="30">
        <v>3230</v>
      </c>
      <c r="F86" s="30">
        <v>0</v>
      </c>
      <c r="G86" s="30">
        <v>2538.4</v>
      </c>
      <c r="H86" s="31">
        <f t="shared" si="15"/>
        <v>691.59999999999991</v>
      </c>
      <c r="I86" s="30">
        <v>0</v>
      </c>
      <c r="J86" s="31">
        <f t="shared" si="16"/>
        <v>1261.5999999999999</v>
      </c>
    </row>
    <row r="87" spans="1:10" x14ac:dyDescent="0.2">
      <c r="A87" s="9" t="s">
        <v>120</v>
      </c>
      <c r="B87" s="29" t="s">
        <v>121</v>
      </c>
      <c r="C87" s="30">
        <v>8100</v>
      </c>
      <c r="D87" s="30">
        <v>2000</v>
      </c>
      <c r="E87" s="30">
        <v>1190</v>
      </c>
      <c r="F87" s="30">
        <v>0</v>
      </c>
      <c r="G87" s="30">
        <v>913.9</v>
      </c>
      <c r="H87" s="31">
        <f t="shared" si="15"/>
        <v>276.10000000000002</v>
      </c>
      <c r="I87" s="30">
        <v>0</v>
      </c>
      <c r="J87" s="31">
        <f t="shared" si="16"/>
        <v>1086.0999999999999</v>
      </c>
    </row>
    <row r="88" spans="1:10" x14ac:dyDescent="0.2">
      <c r="A88" s="9" t="s">
        <v>122</v>
      </c>
      <c r="B88" s="29" t="s">
        <v>123</v>
      </c>
      <c r="C88" s="30">
        <v>4400</v>
      </c>
      <c r="D88" s="30">
        <v>2700</v>
      </c>
      <c r="E88" s="30">
        <v>2490</v>
      </c>
      <c r="F88" s="30">
        <v>0</v>
      </c>
      <c r="G88" s="30">
        <v>2143.73</v>
      </c>
      <c r="H88" s="31">
        <f t="shared" si="15"/>
        <v>346.27</v>
      </c>
      <c r="I88" s="30">
        <v>0</v>
      </c>
      <c r="J88" s="31">
        <f t="shared" si="16"/>
        <v>556.27</v>
      </c>
    </row>
    <row r="89" spans="1:10" x14ac:dyDescent="0.2">
      <c r="A89" s="9" t="s">
        <v>124</v>
      </c>
      <c r="B89" s="29" t="s">
        <v>125</v>
      </c>
      <c r="C89" s="30">
        <v>31800</v>
      </c>
      <c r="D89" s="30">
        <v>10150</v>
      </c>
      <c r="E89" s="30">
        <v>7940</v>
      </c>
      <c r="F89" s="30">
        <v>0</v>
      </c>
      <c r="G89" s="30">
        <v>6828</v>
      </c>
      <c r="H89" s="31">
        <f t="shared" si="15"/>
        <v>1112</v>
      </c>
      <c r="I89" s="30">
        <v>0</v>
      </c>
      <c r="J89" s="31">
        <f t="shared" si="16"/>
        <v>3322</v>
      </c>
    </row>
    <row r="90" spans="1:10" x14ac:dyDescent="0.2">
      <c r="A90" s="9" t="s">
        <v>126</v>
      </c>
      <c r="B90" s="29" t="s">
        <v>127</v>
      </c>
      <c r="C90" s="30">
        <v>3200</v>
      </c>
      <c r="D90" s="30">
        <v>7200</v>
      </c>
      <c r="E90" s="30">
        <v>6990</v>
      </c>
      <c r="F90" s="30">
        <v>0</v>
      </c>
      <c r="G90" s="30">
        <v>6109.98</v>
      </c>
      <c r="H90" s="31">
        <f t="shared" si="15"/>
        <v>880.02000000000044</v>
      </c>
      <c r="I90" s="30">
        <v>0</v>
      </c>
      <c r="J90" s="31">
        <f t="shared" si="16"/>
        <v>1090.0200000000004</v>
      </c>
    </row>
    <row r="91" spans="1:10" x14ac:dyDescent="0.2">
      <c r="A91" s="9" t="s">
        <v>128</v>
      </c>
      <c r="B91" s="29" t="s">
        <v>129</v>
      </c>
      <c r="C91" s="30">
        <v>45008</v>
      </c>
      <c r="D91" s="30">
        <v>78408</v>
      </c>
      <c r="E91" s="30">
        <v>78408</v>
      </c>
      <c r="F91" s="30">
        <v>0</v>
      </c>
      <c r="G91" s="30">
        <v>78294.75</v>
      </c>
      <c r="H91" s="31">
        <f t="shared" si="15"/>
        <v>113.25</v>
      </c>
      <c r="I91" s="30">
        <v>0</v>
      </c>
      <c r="J91" s="31">
        <f t="shared" si="16"/>
        <v>113.25</v>
      </c>
    </row>
    <row r="92" spans="1:10" x14ac:dyDescent="0.2">
      <c r="A92" s="9" t="s">
        <v>130</v>
      </c>
      <c r="B92" s="29" t="s">
        <v>131</v>
      </c>
      <c r="C92" s="30">
        <v>6500</v>
      </c>
      <c r="D92" s="30">
        <v>5000</v>
      </c>
      <c r="E92" s="30">
        <v>4465</v>
      </c>
      <c r="F92" s="30">
        <v>0</v>
      </c>
      <c r="G92" s="30">
        <v>2394.83</v>
      </c>
      <c r="H92" s="31">
        <f t="shared" si="15"/>
        <v>2070.17</v>
      </c>
      <c r="I92" s="30">
        <v>0</v>
      </c>
      <c r="J92" s="31">
        <f t="shared" si="16"/>
        <v>2605.17</v>
      </c>
    </row>
    <row r="93" spans="1:10" x14ac:dyDescent="0.2">
      <c r="A93" s="9" t="s">
        <v>132</v>
      </c>
      <c r="B93" s="29" t="s">
        <v>133</v>
      </c>
      <c r="C93" s="30">
        <v>23465</v>
      </c>
      <c r="D93" s="30">
        <v>16965</v>
      </c>
      <c r="E93" s="30">
        <v>16418</v>
      </c>
      <c r="F93" s="30">
        <v>0</v>
      </c>
      <c r="G93" s="30">
        <v>16099.25</v>
      </c>
      <c r="H93" s="31">
        <f t="shared" si="15"/>
        <v>318.75</v>
      </c>
      <c r="I93" s="30">
        <v>0</v>
      </c>
      <c r="J93" s="31">
        <f t="shared" si="16"/>
        <v>865.75</v>
      </c>
    </row>
    <row r="94" spans="1:10" x14ac:dyDescent="0.2">
      <c r="A94" s="9" t="s">
        <v>134</v>
      </c>
      <c r="B94" s="29" t="s">
        <v>135</v>
      </c>
      <c r="C94" s="30">
        <v>5500</v>
      </c>
      <c r="D94" s="30">
        <v>3600</v>
      </c>
      <c r="E94" s="30">
        <v>3150</v>
      </c>
      <c r="F94" s="30">
        <v>0</v>
      </c>
      <c r="G94" s="30">
        <v>2626.22</v>
      </c>
      <c r="H94" s="31">
        <f t="shared" si="15"/>
        <v>523.7800000000002</v>
      </c>
      <c r="I94" s="30">
        <v>0</v>
      </c>
      <c r="J94" s="31">
        <f t="shared" si="16"/>
        <v>973.7800000000002</v>
      </c>
    </row>
    <row r="95" spans="1:10" x14ac:dyDescent="0.2">
      <c r="A95" s="9">
        <v>229</v>
      </c>
      <c r="B95" s="29" t="s">
        <v>273</v>
      </c>
      <c r="C95" s="30">
        <v>0</v>
      </c>
      <c r="D95" s="30">
        <v>300</v>
      </c>
      <c r="E95" s="30">
        <v>300</v>
      </c>
      <c r="F95" s="30">
        <v>0</v>
      </c>
      <c r="G95" s="30">
        <v>97.38</v>
      </c>
      <c r="H95" s="31">
        <f>SUM(E95-F95-G95)</f>
        <v>202.62</v>
      </c>
      <c r="I95" s="31">
        <v>0</v>
      </c>
      <c r="J95" s="31">
        <f>SUM(D95-F95-G95)</f>
        <v>202.62</v>
      </c>
    </row>
    <row r="96" spans="1:10" x14ac:dyDescent="0.2">
      <c r="A96" s="9" t="s">
        <v>136</v>
      </c>
      <c r="B96" s="29" t="s">
        <v>137</v>
      </c>
      <c r="C96" s="30">
        <v>52032</v>
      </c>
      <c r="D96" s="30">
        <v>24632</v>
      </c>
      <c r="E96" s="30">
        <v>19629</v>
      </c>
      <c r="F96" s="30">
        <v>0</v>
      </c>
      <c r="G96" s="30">
        <v>17336.87</v>
      </c>
      <c r="H96" s="31">
        <f t="shared" si="15"/>
        <v>2292.130000000001</v>
      </c>
      <c r="I96" s="30">
        <v>0</v>
      </c>
      <c r="J96" s="31">
        <f t="shared" si="16"/>
        <v>7295.130000000001</v>
      </c>
    </row>
    <row r="97" spans="1:10" x14ac:dyDescent="0.2">
      <c r="A97" s="9" t="s">
        <v>138</v>
      </c>
      <c r="B97" s="29" t="s">
        <v>139</v>
      </c>
      <c r="C97" s="30">
        <v>55400</v>
      </c>
      <c r="D97" s="30">
        <v>22300</v>
      </c>
      <c r="E97" s="30">
        <v>18320</v>
      </c>
      <c r="F97" s="30">
        <v>0</v>
      </c>
      <c r="G97" s="30">
        <v>14878.13</v>
      </c>
      <c r="H97" s="31">
        <f t="shared" si="15"/>
        <v>3441.8700000000008</v>
      </c>
      <c r="I97" s="30">
        <v>0</v>
      </c>
      <c r="J97" s="31">
        <f t="shared" si="16"/>
        <v>7421.8700000000008</v>
      </c>
    </row>
    <row r="98" spans="1:10" x14ac:dyDescent="0.2">
      <c r="A98" s="9" t="s">
        <v>140</v>
      </c>
      <c r="B98" s="29" t="s">
        <v>141</v>
      </c>
      <c r="C98" s="30">
        <v>9600</v>
      </c>
      <c r="D98" s="30">
        <v>6350</v>
      </c>
      <c r="E98" s="30">
        <v>5390</v>
      </c>
      <c r="F98" s="30">
        <v>0</v>
      </c>
      <c r="G98" s="30">
        <v>4717.92</v>
      </c>
      <c r="H98" s="31">
        <f t="shared" si="15"/>
        <v>672.07999999999993</v>
      </c>
      <c r="I98" s="30">
        <v>0</v>
      </c>
      <c r="J98" s="31">
        <f t="shared" si="16"/>
        <v>1632.08</v>
      </c>
    </row>
    <row r="99" spans="1:10" x14ac:dyDescent="0.2">
      <c r="A99" s="9" t="s">
        <v>142</v>
      </c>
      <c r="B99" s="29" t="s">
        <v>143</v>
      </c>
      <c r="C99" s="30">
        <v>8100</v>
      </c>
      <c r="D99" s="30">
        <v>7500</v>
      </c>
      <c r="E99" s="30">
        <v>6690</v>
      </c>
      <c r="F99" s="30">
        <v>0</v>
      </c>
      <c r="G99" s="30">
        <v>5764.7</v>
      </c>
      <c r="H99" s="31">
        <f t="shared" si="15"/>
        <v>925.30000000000018</v>
      </c>
      <c r="I99" s="30">
        <v>0</v>
      </c>
      <c r="J99" s="31">
        <f t="shared" si="16"/>
        <v>1735.3000000000002</v>
      </c>
    </row>
    <row r="100" spans="1:10" x14ac:dyDescent="0.2">
      <c r="A100" s="9" t="s">
        <v>144</v>
      </c>
      <c r="B100" s="29" t="s">
        <v>145</v>
      </c>
      <c r="C100" s="30">
        <v>5170</v>
      </c>
      <c r="D100" s="30">
        <v>3370</v>
      </c>
      <c r="E100" s="30">
        <v>3370</v>
      </c>
      <c r="F100" s="30">
        <v>0</v>
      </c>
      <c r="G100" s="30">
        <v>3313.95</v>
      </c>
      <c r="H100" s="31">
        <f t="shared" si="15"/>
        <v>56.050000000000182</v>
      </c>
      <c r="I100" s="30">
        <v>0</v>
      </c>
      <c r="J100" s="31">
        <f t="shared" si="16"/>
        <v>56.050000000000182</v>
      </c>
    </row>
    <row r="101" spans="1:10" x14ac:dyDescent="0.2">
      <c r="A101" s="9" t="s">
        <v>146</v>
      </c>
      <c r="B101" s="29" t="s">
        <v>147</v>
      </c>
      <c r="C101" s="30">
        <v>16727</v>
      </c>
      <c r="D101" s="30">
        <v>4177</v>
      </c>
      <c r="E101" s="30">
        <v>2754</v>
      </c>
      <c r="F101" s="30">
        <v>0</v>
      </c>
      <c r="G101" s="30">
        <v>1657.61</v>
      </c>
      <c r="H101" s="31">
        <f t="shared" si="15"/>
        <v>1096.3900000000001</v>
      </c>
      <c r="I101" s="30">
        <v>0</v>
      </c>
      <c r="J101" s="31">
        <f t="shared" si="16"/>
        <v>2519.3900000000003</v>
      </c>
    </row>
    <row r="102" spans="1:10" x14ac:dyDescent="0.2">
      <c r="A102" s="9" t="s">
        <v>148</v>
      </c>
      <c r="B102" s="29" t="s">
        <v>149</v>
      </c>
      <c r="C102" s="30">
        <v>10400</v>
      </c>
      <c r="D102" s="30">
        <v>12300</v>
      </c>
      <c r="E102" s="30">
        <v>11020</v>
      </c>
      <c r="F102" s="30">
        <v>0</v>
      </c>
      <c r="G102" s="30">
        <v>4759.84</v>
      </c>
      <c r="H102" s="31">
        <f t="shared" si="15"/>
        <v>6260.16</v>
      </c>
      <c r="I102" s="30">
        <v>0</v>
      </c>
      <c r="J102" s="31">
        <f t="shared" si="16"/>
        <v>7540.16</v>
      </c>
    </row>
    <row r="103" spans="1:10" x14ac:dyDescent="0.2">
      <c r="A103" s="9" t="s">
        <v>150</v>
      </c>
      <c r="B103" s="29" t="s">
        <v>151</v>
      </c>
      <c r="C103" s="30">
        <v>10500</v>
      </c>
      <c r="D103" s="30">
        <v>5650</v>
      </c>
      <c r="E103" s="30">
        <v>4525</v>
      </c>
      <c r="F103" s="30">
        <v>0</v>
      </c>
      <c r="G103" s="30">
        <v>2930.27</v>
      </c>
      <c r="H103" s="31">
        <f t="shared" si="15"/>
        <v>1594.73</v>
      </c>
      <c r="I103" s="30">
        <v>0</v>
      </c>
      <c r="J103" s="31">
        <f t="shared" si="16"/>
        <v>2719.73</v>
      </c>
    </row>
    <row r="104" spans="1:10" x14ac:dyDescent="0.2">
      <c r="A104" s="9" t="s">
        <v>152</v>
      </c>
      <c r="B104" s="29" t="s">
        <v>153</v>
      </c>
      <c r="C104" s="30">
        <v>5100</v>
      </c>
      <c r="D104" s="30">
        <v>1200</v>
      </c>
      <c r="E104" s="30">
        <v>790</v>
      </c>
      <c r="F104" s="30">
        <v>0</v>
      </c>
      <c r="G104" s="30">
        <v>432.18</v>
      </c>
      <c r="H104" s="31">
        <f t="shared" si="15"/>
        <v>357.82</v>
      </c>
      <c r="I104" s="30">
        <v>0</v>
      </c>
      <c r="J104" s="31">
        <f t="shared" si="16"/>
        <v>767.81999999999994</v>
      </c>
    </row>
    <row r="105" spans="1:10" x14ac:dyDescent="0.2">
      <c r="A105" s="9" t="s">
        <v>154</v>
      </c>
      <c r="B105" s="29" t="s">
        <v>155</v>
      </c>
      <c r="C105" s="30">
        <v>8600</v>
      </c>
      <c r="D105" s="30">
        <v>2300</v>
      </c>
      <c r="E105" s="30">
        <v>1650</v>
      </c>
      <c r="F105" s="30">
        <v>0</v>
      </c>
      <c r="G105" s="30">
        <v>824.02</v>
      </c>
      <c r="H105" s="31">
        <f t="shared" si="15"/>
        <v>825.98</v>
      </c>
      <c r="I105" s="30">
        <v>0</v>
      </c>
      <c r="J105" s="31">
        <f t="shared" si="16"/>
        <v>1475.98</v>
      </c>
    </row>
    <row r="106" spans="1:10" x14ac:dyDescent="0.2">
      <c r="A106" s="9" t="s">
        <v>156</v>
      </c>
      <c r="B106" s="29" t="s">
        <v>157</v>
      </c>
      <c r="C106" s="30">
        <v>7600</v>
      </c>
      <c r="D106" s="30">
        <v>6200</v>
      </c>
      <c r="E106" s="30">
        <v>5465</v>
      </c>
      <c r="F106" s="30">
        <v>0</v>
      </c>
      <c r="G106" s="30">
        <v>5401.43</v>
      </c>
      <c r="H106" s="31">
        <f t="shared" si="15"/>
        <v>63.569999999999709</v>
      </c>
      <c r="I106" s="30">
        <v>0</v>
      </c>
      <c r="J106" s="31">
        <f t="shared" si="16"/>
        <v>798.56999999999971</v>
      </c>
    </row>
    <row r="107" spans="1:10" x14ac:dyDescent="0.2">
      <c r="A107" s="9" t="s">
        <v>158</v>
      </c>
      <c r="B107" s="29" t="s">
        <v>159</v>
      </c>
      <c r="C107" s="30">
        <v>11700</v>
      </c>
      <c r="D107" s="30">
        <v>11300</v>
      </c>
      <c r="E107" s="30">
        <v>10425</v>
      </c>
      <c r="F107" s="30">
        <v>0</v>
      </c>
      <c r="G107" s="30">
        <v>9415.2900000000009</v>
      </c>
      <c r="H107" s="31">
        <f t="shared" si="15"/>
        <v>1009.7099999999991</v>
      </c>
      <c r="I107" s="30">
        <v>0</v>
      </c>
      <c r="J107" s="31">
        <f t="shared" si="16"/>
        <v>1884.7099999999991</v>
      </c>
    </row>
    <row r="108" spans="1:10" x14ac:dyDescent="0.2">
      <c r="A108" s="9" t="s">
        <v>160</v>
      </c>
      <c r="B108" s="29" t="s">
        <v>161</v>
      </c>
      <c r="C108" s="30">
        <v>6300</v>
      </c>
      <c r="D108" s="30">
        <v>4200</v>
      </c>
      <c r="E108" s="30">
        <v>3735</v>
      </c>
      <c r="F108" s="30">
        <v>0</v>
      </c>
      <c r="G108" s="30">
        <v>2796.41</v>
      </c>
      <c r="H108" s="31">
        <f t="shared" si="15"/>
        <v>938.59000000000015</v>
      </c>
      <c r="I108" s="30">
        <v>0</v>
      </c>
      <c r="J108" s="31">
        <f t="shared" si="16"/>
        <v>1403.5900000000001</v>
      </c>
    </row>
    <row r="109" spans="1:10" x14ac:dyDescent="0.2">
      <c r="A109" s="9" t="s">
        <v>162</v>
      </c>
      <c r="B109" s="29" t="s">
        <v>163</v>
      </c>
      <c r="C109" s="30">
        <v>3100</v>
      </c>
      <c r="D109" s="30">
        <v>1000</v>
      </c>
      <c r="E109" s="30">
        <v>790</v>
      </c>
      <c r="F109" s="30">
        <v>0</v>
      </c>
      <c r="G109" s="30">
        <v>479.97</v>
      </c>
      <c r="H109" s="31">
        <f t="shared" si="15"/>
        <v>310.02999999999997</v>
      </c>
      <c r="I109" s="30">
        <v>0</v>
      </c>
      <c r="J109" s="31">
        <f t="shared" si="16"/>
        <v>520.03</v>
      </c>
    </row>
    <row r="110" spans="1:10" x14ac:dyDescent="0.2">
      <c r="A110" s="9" t="s">
        <v>164</v>
      </c>
      <c r="B110" s="29" t="s">
        <v>165</v>
      </c>
      <c r="C110" s="30">
        <v>8100</v>
      </c>
      <c r="D110" s="30">
        <v>8800</v>
      </c>
      <c r="E110" s="30">
        <v>8085</v>
      </c>
      <c r="F110" s="30">
        <v>39.54</v>
      </c>
      <c r="G110" s="30">
        <v>7137.97</v>
      </c>
      <c r="H110" s="31">
        <f t="shared" si="15"/>
        <v>907.48999999999978</v>
      </c>
      <c r="I110" s="30">
        <v>0</v>
      </c>
      <c r="J110" s="31">
        <f t="shared" si="16"/>
        <v>1622.4899999999989</v>
      </c>
    </row>
    <row r="111" spans="1:10" x14ac:dyDescent="0.2">
      <c r="A111" s="32" t="s">
        <v>261</v>
      </c>
      <c r="B111" s="29" t="s">
        <v>262</v>
      </c>
      <c r="C111" s="30">
        <v>0</v>
      </c>
      <c r="D111" s="30">
        <v>2800</v>
      </c>
      <c r="E111" s="30">
        <v>2800</v>
      </c>
      <c r="F111" s="30">
        <v>0</v>
      </c>
      <c r="G111" s="30">
        <v>2616.06</v>
      </c>
      <c r="H111" s="31">
        <f>SUM(E111-F111-G111)</f>
        <v>183.94000000000005</v>
      </c>
      <c r="I111" s="31">
        <v>0</v>
      </c>
      <c r="J111" s="31">
        <f>SUM(D111-F111-G111)</f>
        <v>183.94000000000005</v>
      </c>
    </row>
    <row r="112" spans="1:10" x14ac:dyDescent="0.2">
      <c r="A112" s="9" t="s">
        <v>166</v>
      </c>
      <c r="B112" s="29" t="s">
        <v>167</v>
      </c>
      <c r="C112" s="30">
        <v>10000</v>
      </c>
      <c r="D112" s="30">
        <v>9500</v>
      </c>
      <c r="E112" s="30">
        <v>8460</v>
      </c>
      <c r="F112" s="30">
        <v>0</v>
      </c>
      <c r="G112" s="30">
        <v>6464.86</v>
      </c>
      <c r="H112" s="31">
        <f t="shared" si="15"/>
        <v>1995.1400000000003</v>
      </c>
      <c r="I112" s="30">
        <v>0</v>
      </c>
      <c r="J112" s="31">
        <f t="shared" si="16"/>
        <v>3035.1400000000003</v>
      </c>
    </row>
    <row r="113" spans="1:10" x14ac:dyDescent="0.2">
      <c r="A113" s="9">
        <v>263</v>
      </c>
      <c r="B113" s="29" t="s">
        <v>168</v>
      </c>
      <c r="C113" s="30">
        <v>1000</v>
      </c>
      <c r="D113" s="30">
        <v>1500</v>
      </c>
      <c r="E113" s="30">
        <v>1400</v>
      </c>
      <c r="F113" s="30">
        <v>0</v>
      </c>
      <c r="G113" s="30">
        <v>1344.74</v>
      </c>
      <c r="H113" s="31">
        <f t="shared" si="15"/>
        <v>55.259999999999991</v>
      </c>
      <c r="I113" s="30">
        <v>0</v>
      </c>
      <c r="J113" s="31">
        <f t="shared" si="16"/>
        <v>155.26</v>
      </c>
    </row>
    <row r="114" spans="1:10" x14ac:dyDescent="0.2">
      <c r="A114" s="9" t="s">
        <v>169</v>
      </c>
      <c r="B114" s="29" t="s">
        <v>170</v>
      </c>
      <c r="C114" s="30">
        <v>2400</v>
      </c>
      <c r="D114" s="30">
        <v>4800</v>
      </c>
      <c r="E114" s="30">
        <v>4560</v>
      </c>
      <c r="F114" s="30">
        <v>0</v>
      </c>
      <c r="G114" s="30">
        <v>4505.79</v>
      </c>
      <c r="H114" s="31">
        <f t="shared" si="15"/>
        <v>54.210000000000036</v>
      </c>
      <c r="I114" s="30">
        <v>0</v>
      </c>
      <c r="J114" s="31">
        <f t="shared" si="16"/>
        <v>294.21000000000004</v>
      </c>
    </row>
    <row r="115" spans="1:10" x14ac:dyDescent="0.2">
      <c r="A115" s="9" t="s">
        <v>171</v>
      </c>
      <c r="B115" s="29" t="s">
        <v>172</v>
      </c>
      <c r="C115" s="30">
        <v>24554</v>
      </c>
      <c r="D115" s="30">
        <v>19954</v>
      </c>
      <c r="E115" s="30">
        <v>17914</v>
      </c>
      <c r="F115" s="30">
        <v>0</v>
      </c>
      <c r="G115" s="30">
        <v>15581.8</v>
      </c>
      <c r="H115" s="31">
        <f t="shared" si="15"/>
        <v>2332.2000000000007</v>
      </c>
      <c r="I115" s="30">
        <v>0</v>
      </c>
      <c r="J115" s="31">
        <f t="shared" si="16"/>
        <v>4372.2000000000007</v>
      </c>
    </row>
    <row r="116" spans="1:10" x14ac:dyDescent="0.2">
      <c r="A116" s="9" t="s">
        <v>173</v>
      </c>
      <c r="B116" s="29" t="s">
        <v>174</v>
      </c>
      <c r="C116" s="30">
        <v>4200</v>
      </c>
      <c r="D116" s="30">
        <v>3800</v>
      </c>
      <c r="E116" s="30">
        <v>3415</v>
      </c>
      <c r="F116" s="30">
        <v>0</v>
      </c>
      <c r="G116" s="30">
        <v>3269.85</v>
      </c>
      <c r="H116" s="31">
        <f t="shared" si="15"/>
        <v>145.15000000000009</v>
      </c>
      <c r="I116" s="30">
        <v>0</v>
      </c>
      <c r="J116" s="31">
        <f t="shared" si="16"/>
        <v>530.15000000000009</v>
      </c>
    </row>
    <row r="117" spans="1:10" x14ac:dyDescent="0.2">
      <c r="A117" s="9" t="s">
        <v>175</v>
      </c>
      <c r="B117" s="29" t="s">
        <v>176</v>
      </c>
      <c r="C117" s="30">
        <v>11700</v>
      </c>
      <c r="D117" s="30">
        <v>2550</v>
      </c>
      <c r="E117" s="30">
        <v>1790</v>
      </c>
      <c r="F117" s="30">
        <v>0</v>
      </c>
      <c r="G117" s="30">
        <v>1265.8399999999999</v>
      </c>
      <c r="H117" s="31">
        <f t="shared" si="15"/>
        <v>524.16000000000008</v>
      </c>
      <c r="I117" s="30">
        <v>0</v>
      </c>
      <c r="J117" s="31">
        <f t="shared" si="16"/>
        <v>1284.1600000000001</v>
      </c>
    </row>
    <row r="118" spans="1:10" x14ac:dyDescent="0.2">
      <c r="A118" s="9" t="s">
        <v>177</v>
      </c>
      <c r="B118" s="29" t="s">
        <v>178</v>
      </c>
      <c r="C118" s="30">
        <v>38940</v>
      </c>
      <c r="D118" s="30">
        <v>38640</v>
      </c>
      <c r="E118" s="30">
        <v>35315</v>
      </c>
      <c r="F118" s="30">
        <v>51.22</v>
      </c>
      <c r="G118" s="30">
        <v>32271.82</v>
      </c>
      <c r="H118" s="31">
        <f t="shared" si="15"/>
        <v>2991.9599999999991</v>
      </c>
      <c r="I118" s="30">
        <v>0</v>
      </c>
      <c r="J118" s="31">
        <f t="shared" si="16"/>
        <v>6316.9599999999991</v>
      </c>
    </row>
    <row r="119" spans="1:10" x14ac:dyDescent="0.2">
      <c r="A119" s="9" t="s">
        <v>179</v>
      </c>
      <c r="B119" s="29" t="s">
        <v>180</v>
      </c>
      <c r="C119" s="30">
        <v>11700</v>
      </c>
      <c r="D119" s="30">
        <v>11500</v>
      </c>
      <c r="E119" s="30">
        <v>10085</v>
      </c>
      <c r="F119" s="30">
        <v>0</v>
      </c>
      <c r="G119" s="30">
        <v>3333.88</v>
      </c>
      <c r="H119" s="31">
        <f t="shared" si="15"/>
        <v>6751.12</v>
      </c>
      <c r="I119" s="30">
        <v>0</v>
      </c>
      <c r="J119" s="31">
        <f t="shared" si="16"/>
        <v>8166.12</v>
      </c>
    </row>
    <row r="120" spans="1:10" x14ac:dyDescent="0.2">
      <c r="A120" s="9" t="s">
        <v>181</v>
      </c>
      <c r="B120" s="29" t="s">
        <v>182</v>
      </c>
      <c r="C120" s="30">
        <v>100529</v>
      </c>
      <c r="D120" s="30">
        <v>122629</v>
      </c>
      <c r="E120" s="30">
        <v>116160</v>
      </c>
      <c r="F120" s="30">
        <v>0</v>
      </c>
      <c r="G120" s="30">
        <v>109996.09</v>
      </c>
      <c r="H120" s="31">
        <f t="shared" si="15"/>
        <v>6163.9100000000035</v>
      </c>
      <c r="I120" s="30">
        <v>0</v>
      </c>
      <c r="J120" s="31">
        <f t="shared" si="16"/>
        <v>12632.910000000003</v>
      </c>
    </row>
    <row r="121" spans="1:10" x14ac:dyDescent="0.2">
      <c r="A121" s="9">
        <v>277</v>
      </c>
      <c r="B121" s="29" t="s">
        <v>183</v>
      </c>
      <c r="C121" s="30">
        <v>2000</v>
      </c>
      <c r="D121" s="30">
        <v>2200</v>
      </c>
      <c r="E121" s="30">
        <v>1900</v>
      </c>
      <c r="F121" s="30">
        <v>0</v>
      </c>
      <c r="G121" s="30">
        <v>865.74</v>
      </c>
      <c r="H121" s="31">
        <f t="shared" si="15"/>
        <v>1034.26</v>
      </c>
      <c r="I121" s="30">
        <v>0</v>
      </c>
      <c r="J121" s="31">
        <f t="shared" si="16"/>
        <v>1334.26</v>
      </c>
    </row>
    <row r="122" spans="1:10" x14ac:dyDescent="0.2">
      <c r="A122" s="9" t="s">
        <v>184</v>
      </c>
      <c r="B122" s="29" t="s">
        <v>185</v>
      </c>
      <c r="C122" s="30">
        <v>2500</v>
      </c>
      <c r="D122" s="30">
        <v>2500</v>
      </c>
      <c r="E122" s="30">
        <v>2125</v>
      </c>
      <c r="F122" s="30">
        <v>0</v>
      </c>
      <c r="G122" s="30">
        <v>0</v>
      </c>
      <c r="H122" s="31">
        <f t="shared" si="15"/>
        <v>2125</v>
      </c>
      <c r="I122" s="30">
        <v>0</v>
      </c>
      <c r="J122" s="31">
        <f t="shared" si="16"/>
        <v>2500</v>
      </c>
    </row>
    <row r="123" spans="1:10" x14ac:dyDescent="0.2">
      <c r="A123" s="9" t="s">
        <v>186</v>
      </c>
      <c r="B123" s="29" t="s">
        <v>187</v>
      </c>
      <c r="C123" s="30">
        <v>16000</v>
      </c>
      <c r="D123" s="30">
        <v>5000</v>
      </c>
      <c r="E123" s="30">
        <v>3165</v>
      </c>
      <c r="F123" s="30">
        <v>0</v>
      </c>
      <c r="G123" s="30">
        <v>1586.13</v>
      </c>
      <c r="H123" s="31">
        <f t="shared" si="15"/>
        <v>1578.87</v>
      </c>
      <c r="I123" s="30">
        <v>0</v>
      </c>
      <c r="J123" s="31">
        <f t="shared" si="16"/>
        <v>3413.87</v>
      </c>
    </row>
    <row r="124" spans="1:10" x14ac:dyDescent="0.2">
      <c r="A124" s="9" t="s">
        <v>188</v>
      </c>
      <c r="B124" s="29" t="s">
        <v>189</v>
      </c>
      <c r="C124" s="30">
        <v>24503</v>
      </c>
      <c r="D124" s="30">
        <v>36303</v>
      </c>
      <c r="E124" s="30">
        <v>34228</v>
      </c>
      <c r="F124" s="30">
        <v>0</v>
      </c>
      <c r="G124" s="30">
        <v>34131.24</v>
      </c>
      <c r="H124" s="31">
        <f t="shared" si="15"/>
        <v>96.760000000002037</v>
      </c>
      <c r="I124" s="30">
        <v>0</v>
      </c>
      <c r="J124" s="31">
        <f t="shared" si="16"/>
        <v>2171.760000000002</v>
      </c>
    </row>
    <row r="125" spans="1:10" x14ac:dyDescent="0.2">
      <c r="A125" s="9">
        <v>291</v>
      </c>
      <c r="B125" s="29" t="s">
        <v>190</v>
      </c>
      <c r="C125" s="30">
        <v>2200</v>
      </c>
      <c r="D125" s="30">
        <v>3800</v>
      </c>
      <c r="E125" s="30">
        <v>3800</v>
      </c>
      <c r="F125" s="30">
        <v>60</v>
      </c>
      <c r="G125" s="30">
        <v>3722.13</v>
      </c>
      <c r="H125" s="31">
        <f t="shared" si="15"/>
        <v>17.869999999999891</v>
      </c>
      <c r="I125" s="30">
        <v>0</v>
      </c>
      <c r="J125" s="31">
        <f t="shared" si="16"/>
        <v>17.869999999999891</v>
      </c>
    </row>
    <row r="126" spans="1:10" x14ac:dyDescent="0.2">
      <c r="A126" s="9">
        <v>292</v>
      </c>
      <c r="B126" s="29" t="s">
        <v>263</v>
      </c>
      <c r="C126" s="30">
        <v>0</v>
      </c>
      <c r="D126" s="30">
        <v>200</v>
      </c>
      <c r="E126" s="30">
        <v>200</v>
      </c>
      <c r="F126" s="30">
        <v>0</v>
      </c>
      <c r="G126" s="30">
        <v>174.71</v>
      </c>
      <c r="H126" s="31">
        <f t="shared" ref="H126" si="17">SUM(E126-F126-G126)</f>
        <v>25.289999999999992</v>
      </c>
      <c r="I126" s="30">
        <v>0</v>
      </c>
      <c r="J126" s="31">
        <f t="shared" ref="J126" si="18">SUM(D126-F126-G126)</f>
        <v>25.289999999999992</v>
      </c>
    </row>
    <row r="127" spans="1:10" x14ac:dyDescent="0.2">
      <c r="A127" s="9">
        <v>293</v>
      </c>
      <c r="B127" s="29" t="s">
        <v>191</v>
      </c>
      <c r="C127" s="30">
        <v>8330</v>
      </c>
      <c r="D127" s="30">
        <v>14880</v>
      </c>
      <c r="E127" s="30">
        <v>14880</v>
      </c>
      <c r="F127" s="30">
        <v>0</v>
      </c>
      <c r="G127" s="30">
        <v>14837.66</v>
      </c>
      <c r="H127" s="31">
        <f t="shared" si="15"/>
        <v>42.340000000000146</v>
      </c>
      <c r="I127" s="30">
        <v>0</v>
      </c>
      <c r="J127" s="31">
        <f t="shared" si="16"/>
        <v>42.340000000000146</v>
      </c>
    </row>
    <row r="128" spans="1:10" x14ac:dyDescent="0.2">
      <c r="A128" s="9">
        <v>294</v>
      </c>
      <c r="B128" s="29" t="s">
        <v>268</v>
      </c>
      <c r="C128" s="30">
        <v>0</v>
      </c>
      <c r="D128" s="30">
        <v>150</v>
      </c>
      <c r="E128" s="30">
        <v>150</v>
      </c>
      <c r="F128" s="30">
        <v>0</v>
      </c>
      <c r="G128" s="30">
        <v>14.82</v>
      </c>
      <c r="H128" s="31">
        <f t="shared" si="15"/>
        <v>135.18</v>
      </c>
      <c r="I128" s="30">
        <v>0</v>
      </c>
      <c r="J128" s="31">
        <f t="shared" si="16"/>
        <v>135.18</v>
      </c>
    </row>
    <row r="129" spans="1:10" x14ac:dyDescent="0.2">
      <c r="A129" s="9">
        <v>295</v>
      </c>
      <c r="B129" s="29" t="s">
        <v>192</v>
      </c>
      <c r="C129" s="30">
        <v>500</v>
      </c>
      <c r="D129" s="30">
        <v>100</v>
      </c>
      <c r="E129" s="30">
        <v>100</v>
      </c>
      <c r="F129" s="30">
        <v>0</v>
      </c>
      <c r="G129" s="30">
        <v>77.45</v>
      </c>
      <c r="H129" s="31">
        <f t="shared" si="15"/>
        <v>22.549999999999997</v>
      </c>
      <c r="I129" s="30">
        <v>0</v>
      </c>
      <c r="J129" s="31">
        <f t="shared" si="16"/>
        <v>22.549999999999997</v>
      </c>
    </row>
    <row r="130" spans="1:10" x14ac:dyDescent="0.2">
      <c r="A130" s="9">
        <v>296</v>
      </c>
      <c r="B130" s="29" t="s">
        <v>193</v>
      </c>
      <c r="C130" s="30">
        <v>600</v>
      </c>
      <c r="D130" s="30">
        <v>200</v>
      </c>
      <c r="E130" s="30">
        <v>200</v>
      </c>
      <c r="F130" s="30">
        <v>0</v>
      </c>
      <c r="G130" s="30">
        <v>172.72</v>
      </c>
      <c r="H130" s="31">
        <f t="shared" si="15"/>
        <v>27.28</v>
      </c>
      <c r="I130" s="30">
        <v>0</v>
      </c>
      <c r="J130" s="31">
        <f t="shared" si="16"/>
        <v>27.28</v>
      </c>
    </row>
    <row r="131" spans="1:10" x14ac:dyDescent="0.2">
      <c r="A131" s="9">
        <v>297</v>
      </c>
      <c r="B131" s="29" t="s">
        <v>194</v>
      </c>
      <c r="C131" s="30">
        <v>300</v>
      </c>
      <c r="D131" s="30">
        <v>1300</v>
      </c>
      <c r="E131" s="30">
        <v>1300</v>
      </c>
      <c r="F131" s="30">
        <v>0</v>
      </c>
      <c r="G131" s="30">
        <v>1141.42</v>
      </c>
      <c r="H131" s="31">
        <f t="shared" si="15"/>
        <v>158.57999999999993</v>
      </c>
      <c r="I131" s="30">
        <v>0</v>
      </c>
      <c r="J131" s="31">
        <f t="shared" si="16"/>
        <v>158.57999999999993</v>
      </c>
    </row>
    <row r="132" spans="1:10" x14ac:dyDescent="0.2">
      <c r="A132" s="9">
        <v>298</v>
      </c>
      <c r="B132" s="29" t="s">
        <v>195</v>
      </c>
      <c r="C132" s="30">
        <v>300</v>
      </c>
      <c r="D132" s="30">
        <v>2300</v>
      </c>
      <c r="E132" s="30">
        <v>2300</v>
      </c>
      <c r="F132" s="30">
        <v>0</v>
      </c>
      <c r="G132" s="30">
        <v>2187.54</v>
      </c>
      <c r="H132" s="31">
        <f t="shared" si="15"/>
        <v>112.46000000000004</v>
      </c>
      <c r="I132" s="30">
        <v>0</v>
      </c>
      <c r="J132" s="31">
        <f t="shared" si="16"/>
        <v>112.46000000000004</v>
      </c>
    </row>
    <row r="133" spans="1:10" x14ac:dyDescent="0.2">
      <c r="A133" s="9">
        <v>299</v>
      </c>
      <c r="B133" s="29" t="s">
        <v>189</v>
      </c>
      <c r="C133" s="30">
        <v>2500</v>
      </c>
      <c r="D133" s="30">
        <v>100</v>
      </c>
      <c r="E133" s="30">
        <v>100</v>
      </c>
      <c r="F133" s="30">
        <v>0</v>
      </c>
      <c r="G133" s="30">
        <v>84.56</v>
      </c>
      <c r="H133" s="31">
        <f t="shared" si="15"/>
        <v>15.439999999999998</v>
      </c>
      <c r="I133" s="30">
        <v>0</v>
      </c>
      <c r="J133" s="31">
        <f t="shared" si="16"/>
        <v>15.439999999999998</v>
      </c>
    </row>
    <row r="134" spans="1:10" x14ac:dyDescent="0.2">
      <c r="A134" s="33"/>
      <c r="B134" s="34"/>
      <c r="C134" s="35"/>
      <c r="D134" s="35"/>
      <c r="E134" s="35"/>
      <c r="F134" s="35"/>
      <c r="G134" s="35"/>
      <c r="H134" s="36"/>
      <c r="I134" s="35"/>
      <c r="J134" s="36"/>
    </row>
    <row r="135" spans="1:10" x14ac:dyDescent="0.2">
      <c r="A135" s="33"/>
      <c r="B135" s="37" t="s">
        <v>196</v>
      </c>
      <c r="C135" s="38">
        <f>SUM(C137:C141)</f>
        <v>0</v>
      </c>
      <c r="D135" s="38">
        <f t="shared" ref="D135:J135" si="19">SUM(D137:D141)</f>
        <v>0</v>
      </c>
      <c r="E135" s="38">
        <f t="shared" si="19"/>
        <v>0</v>
      </c>
      <c r="F135" s="38">
        <f t="shared" si="19"/>
        <v>0</v>
      </c>
      <c r="G135" s="38">
        <f t="shared" si="19"/>
        <v>0</v>
      </c>
      <c r="H135" s="38">
        <f t="shared" si="19"/>
        <v>0</v>
      </c>
      <c r="I135" s="38">
        <f t="shared" si="19"/>
        <v>0</v>
      </c>
      <c r="J135" s="38">
        <f t="shared" si="19"/>
        <v>0</v>
      </c>
    </row>
    <row r="136" spans="1:10" x14ac:dyDescent="0.2">
      <c r="A136" s="33"/>
      <c r="B136" s="39"/>
      <c r="C136" s="35"/>
      <c r="D136" s="35"/>
      <c r="E136" s="35"/>
      <c r="F136" s="35"/>
      <c r="G136" s="35"/>
      <c r="H136" s="36"/>
      <c r="I136" s="35"/>
      <c r="J136" s="36"/>
    </row>
    <row r="137" spans="1:10" x14ac:dyDescent="0.2">
      <c r="A137" s="9">
        <v>320</v>
      </c>
      <c r="B137" s="29" t="s">
        <v>254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1">
        <f>SUM(E137-F137-G137)</f>
        <v>0</v>
      </c>
      <c r="I137" s="31">
        <v>0</v>
      </c>
      <c r="J137" s="31">
        <f>SUM(D137-F137-G137)</f>
        <v>0</v>
      </c>
    </row>
    <row r="138" spans="1:10" x14ac:dyDescent="0.2">
      <c r="A138" s="9">
        <v>340</v>
      </c>
      <c r="B138" s="29" t="s">
        <v>236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1">
        <f t="shared" ref="H138:H140" si="20">SUM(E138-F138-G138)</f>
        <v>0</v>
      </c>
      <c r="I138" s="31">
        <v>0</v>
      </c>
      <c r="J138" s="31">
        <f t="shared" ref="J138:J140" si="21">SUM(D138-F138-G138)</f>
        <v>0</v>
      </c>
    </row>
    <row r="139" spans="1:10" x14ac:dyDescent="0.2">
      <c r="A139" s="9">
        <v>350</v>
      </c>
      <c r="B139" s="29" t="s">
        <v>238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1">
        <f t="shared" si="20"/>
        <v>0</v>
      </c>
      <c r="I139" s="31">
        <v>0</v>
      </c>
      <c r="J139" s="31">
        <f t="shared" si="21"/>
        <v>0</v>
      </c>
    </row>
    <row r="140" spans="1:10" x14ac:dyDescent="0.2">
      <c r="A140" s="9">
        <v>370</v>
      </c>
      <c r="B140" s="29" t="s">
        <v>255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1">
        <f t="shared" si="20"/>
        <v>0</v>
      </c>
      <c r="I140" s="31">
        <v>0</v>
      </c>
      <c r="J140" s="31">
        <f t="shared" si="21"/>
        <v>0</v>
      </c>
    </row>
    <row r="141" spans="1:10" x14ac:dyDescent="0.2">
      <c r="A141" s="9">
        <v>380</v>
      </c>
      <c r="B141" s="29" t="s">
        <v>197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1">
        <f t="shared" ref="H141" si="22">SUM(E141-F141-G141)</f>
        <v>0</v>
      </c>
      <c r="I141" s="31">
        <v>0</v>
      </c>
      <c r="J141" s="31">
        <f t="shared" ref="J141" si="23">SUM(D141-F141-G141)</f>
        <v>0</v>
      </c>
    </row>
    <row r="142" spans="1:10" x14ac:dyDescent="0.2">
      <c r="C142" s="30"/>
      <c r="D142" s="30"/>
      <c r="E142" s="30"/>
      <c r="F142" s="30"/>
      <c r="G142" s="30"/>
      <c r="H142" s="31"/>
      <c r="J142" s="31"/>
    </row>
    <row r="143" spans="1:10" x14ac:dyDescent="0.2">
      <c r="A143" s="33"/>
      <c r="B143" s="37" t="s">
        <v>198</v>
      </c>
      <c r="C143" s="38">
        <f>SUM(C145)</f>
        <v>85000</v>
      </c>
      <c r="D143" s="38">
        <f t="shared" ref="D143:I143" si="24">SUM(D145)</f>
        <v>250700</v>
      </c>
      <c r="E143" s="38">
        <f t="shared" si="24"/>
        <v>250700</v>
      </c>
      <c r="F143" s="38">
        <f>SUM(F145)</f>
        <v>0</v>
      </c>
      <c r="G143" s="40">
        <f t="shared" si="24"/>
        <v>250623.22</v>
      </c>
      <c r="H143" s="40">
        <f t="shared" si="24"/>
        <v>76.779999999998836</v>
      </c>
      <c r="I143" s="38">
        <f t="shared" si="24"/>
        <v>0</v>
      </c>
      <c r="J143" s="40">
        <f>SUM(J145)</f>
        <v>76.779999999998836</v>
      </c>
    </row>
    <row r="144" spans="1:10" x14ac:dyDescent="0.2">
      <c r="A144" s="33"/>
      <c r="B144" s="39"/>
      <c r="C144" s="35"/>
      <c r="D144" s="35"/>
      <c r="E144" s="35"/>
      <c r="F144" s="35"/>
      <c r="G144" s="35"/>
      <c r="H144" s="36"/>
      <c r="I144" s="35"/>
      <c r="J144" s="36"/>
    </row>
    <row r="145" spans="1:10" x14ac:dyDescent="0.2">
      <c r="A145" s="33" t="s">
        <v>199</v>
      </c>
      <c r="B145" s="34" t="s">
        <v>200</v>
      </c>
      <c r="C145" s="30">
        <v>85000</v>
      </c>
      <c r="D145" s="30">
        <v>250700</v>
      </c>
      <c r="E145" s="30">
        <v>250700</v>
      </c>
      <c r="F145" s="30">
        <v>0</v>
      </c>
      <c r="G145" s="30">
        <v>250623.22</v>
      </c>
      <c r="H145" s="31">
        <f>SUM(E145-F145-G145)</f>
        <v>76.779999999998836</v>
      </c>
      <c r="I145" s="31">
        <v>0</v>
      </c>
      <c r="J145" s="31">
        <f>SUM(D145-F145-G145)</f>
        <v>76.779999999998836</v>
      </c>
    </row>
    <row r="146" spans="1:10" x14ac:dyDescent="0.2">
      <c r="A146" s="33"/>
      <c r="B146" s="34"/>
      <c r="C146" s="35"/>
      <c r="D146" s="35"/>
      <c r="E146" s="35"/>
      <c r="F146" s="35"/>
      <c r="G146" s="35"/>
      <c r="H146" s="36"/>
      <c r="I146" s="35"/>
      <c r="J146" s="36"/>
    </row>
    <row r="147" spans="1:10" x14ac:dyDescent="0.2">
      <c r="A147" s="33"/>
      <c r="B147" s="37" t="s">
        <v>201</v>
      </c>
      <c r="C147" s="38">
        <f t="shared" ref="C147:J147" si="25">SUM(C149:C156)</f>
        <v>1549048</v>
      </c>
      <c r="D147" s="38">
        <f t="shared" si="25"/>
        <v>1631676</v>
      </c>
      <c r="E147" s="38">
        <f t="shared" si="25"/>
        <v>1344016</v>
      </c>
      <c r="F147" s="38">
        <f t="shared" si="25"/>
        <v>24491.55</v>
      </c>
      <c r="G147" s="38">
        <f t="shared" si="25"/>
        <v>1237727.52</v>
      </c>
      <c r="H147" s="40">
        <f t="shared" si="25"/>
        <v>81796.929999999993</v>
      </c>
      <c r="I147" s="38">
        <f t="shared" si="25"/>
        <v>0</v>
      </c>
      <c r="J147" s="40">
        <f t="shared" si="25"/>
        <v>369456.93</v>
      </c>
    </row>
    <row r="148" spans="1:10" x14ac:dyDescent="0.2">
      <c r="A148" s="33"/>
      <c r="B148" s="39"/>
      <c r="C148" s="35"/>
      <c r="D148" s="35"/>
      <c r="E148" s="35"/>
      <c r="F148" s="35"/>
      <c r="G148" s="35"/>
      <c r="H148" s="36"/>
      <c r="I148" s="35"/>
      <c r="J148" s="36"/>
    </row>
    <row r="149" spans="1:10" x14ac:dyDescent="0.2">
      <c r="A149" s="9" t="s">
        <v>202</v>
      </c>
      <c r="B149" s="29" t="s">
        <v>203</v>
      </c>
      <c r="C149" s="30">
        <v>300000</v>
      </c>
      <c r="D149" s="30">
        <v>0</v>
      </c>
      <c r="E149" s="30">
        <v>0</v>
      </c>
      <c r="F149" s="30">
        <v>0</v>
      </c>
      <c r="G149" s="30">
        <v>0</v>
      </c>
      <c r="H149" s="31">
        <f t="shared" ref="H149:H156" si="26">SUM(E149-F149-G149)</f>
        <v>0</v>
      </c>
      <c r="I149" s="31">
        <v>0</v>
      </c>
      <c r="J149" s="31">
        <f t="shared" ref="J149:J156" si="27">SUM(D149-F149-G149)</f>
        <v>0</v>
      </c>
    </row>
    <row r="150" spans="1:10" x14ac:dyDescent="0.2">
      <c r="A150" s="9">
        <v>611</v>
      </c>
      <c r="B150" s="29" t="s">
        <v>204</v>
      </c>
      <c r="C150" s="30">
        <v>23800</v>
      </c>
      <c r="D150" s="30">
        <v>22800</v>
      </c>
      <c r="E150" s="30">
        <v>18040</v>
      </c>
      <c r="F150" s="30">
        <v>0</v>
      </c>
      <c r="G150" s="30">
        <v>14882.31</v>
      </c>
      <c r="H150" s="31">
        <f t="shared" si="26"/>
        <v>3157.6900000000005</v>
      </c>
      <c r="I150" s="31">
        <v>0</v>
      </c>
      <c r="J150" s="31">
        <f t="shared" si="27"/>
        <v>7917.6900000000005</v>
      </c>
    </row>
    <row r="151" spans="1:10" x14ac:dyDescent="0.2">
      <c r="A151" s="9">
        <v>612</v>
      </c>
      <c r="B151" s="29" t="s">
        <v>271</v>
      </c>
      <c r="C151" s="30">
        <v>0</v>
      </c>
      <c r="D151" s="30">
        <v>73043</v>
      </c>
      <c r="E151" s="30">
        <v>73043</v>
      </c>
      <c r="F151" s="30">
        <v>0</v>
      </c>
      <c r="G151" s="30">
        <v>0</v>
      </c>
      <c r="H151" s="31">
        <f t="shared" ref="H151" si="28">SUM(E151-F151-G151)</f>
        <v>73043</v>
      </c>
      <c r="I151" s="31">
        <v>0</v>
      </c>
      <c r="J151" s="31">
        <f t="shared" ref="J151" si="29">SUM(D151-F151-G151)</f>
        <v>73043</v>
      </c>
    </row>
    <row r="152" spans="1:10" x14ac:dyDescent="0.2">
      <c r="A152" s="41">
        <v>614</v>
      </c>
      <c r="B152" s="42" t="s">
        <v>205</v>
      </c>
      <c r="C152" s="30">
        <v>814048</v>
      </c>
      <c r="D152" s="30">
        <v>1119483</v>
      </c>
      <c r="E152" s="30">
        <v>1117483</v>
      </c>
      <c r="F152" s="30">
        <v>23291.55</v>
      </c>
      <c r="G152" s="30">
        <v>1092155.21</v>
      </c>
      <c r="H152" s="31">
        <f t="shared" si="26"/>
        <v>2036.2399999999907</v>
      </c>
      <c r="I152" s="31">
        <v>0</v>
      </c>
      <c r="J152" s="31">
        <f t="shared" si="27"/>
        <v>4036.2399999999907</v>
      </c>
    </row>
    <row r="153" spans="1:10" x14ac:dyDescent="0.2">
      <c r="A153" s="41">
        <v>615</v>
      </c>
      <c r="B153" s="42" t="s">
        <v>280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1">
        <f t="shared" ref="H153" si="30">SUM(E153-F153-G153)</f>
        <v>0</v>
      </c>
      <c r="I153" s="31">
        <v>0</v>
      </c>
      <c r="J153" s="31">
        <f t="shared" ref="J153" si="31">SUM(D153-F153-G153)</f>
        <v>0</v>
      </c>
    </row>
    <row r="154" spans="1:10" x14ac:dyDescent="0.2">
      <c r="A154" s="9" t="s">
        <v>206</v>
      </c>
      <c r="B154" s="29" t="s">
        <v>207</v>
      </c>
      <c r="C154" s="30">
        <v>266200</v>
      </c>
      <c r="D154" s="30">
        <v>267050</v>
      </c>
      <c r="E154" s="30">
        <v>850</v>
      </c>
      <c r="F154" s="30">
        <v>0</v>
      </c>
      <c r="G154" s="30">
        <v>850</v>
      </c>
      <c r="H154" s="31">
        <f t="shared" si="26"/>
        <v>0</v>
      </c>
      <c r="I154" s="31">
        <v>0</v>
      </c>
      <c r="J154" s="31">
        <f t="shared" si="27"/>
        <v>266200</v>
      </c>
    </row>
    <row r="155" spans="1:10" x14ac:dyDescent="0.2">
      <c r="A155" s="9">
        <v>621</v>
      </c>
      <c r="B155" s="29" t="s">
        <v>208</v>
      </c>
      <c r="C155" s="30">
        <v>140000</v>
      </c>
      <c r="D155" s="30">
        <v>145500</v>
      </c>
      <c r="E155" s="30">
        <v>131300</v>
      </c>
      <c r="F155" s="30">
        <v>1200</v>
      </c>
      <c r="G155" s="30">
        <v>129840</v>
      </c>
      <c r="H155" s="31">
        <f>SUM(E155-F155-G155)</f>
        <v>260</v>
      </c>
      <c r="I155" s="31">
        <v>0</v>
      </c>
      <c r="J155" s="31">
        <f t="shared" si="27"/>
        <v>14460</v>
      </c>
    </row>
    <row r="156" spans="1:10" x14ac:dyDescent="0.2">
      <c r="A156" s="9" t="s">
        <v>209</v>
      </c>
      <c r="B156" s="29" t="s">
        <v>210</v>
      </c>
      <c r="C156" s="30">
        <v>5000</v>
      </c>
      <c r="D156" s="30">
        <v>3800</v>
      </c>
      <c r="E156" s="30">
        <v>3300</v>
      </c>
      <c r="F156" s="30">
        <v>0</v>
      </c>
      <c r="G156" s="30">
        <v>0</v>
      </c>
      <c r="H156" s="31">
        <f t="shared" si="26"/>
        <v>3300</v>
      </c>
      <c r="I156" s="31">
        <v>0</v>
      </c>
      <c r="J156" s="31">
        <f t="shared" si="27"/>
        <v>3800</v>
      </c>
    </row>
    <row r="157" spans="1:10" x14ac:dyDescent="0.2">
      <c r="A157" s="17"/>
      <c r="B157" s="18"/>
      <c r="C157" s="19"/>
      <c r="D157" s="19"/>
      <c r="E157" s="19"/>
      <c r="F157" s="19"/>
      <c r="G157" s="19"/>
      <c r="H157" s="20"/>
      <c r="I157" s="21"/>
      <c r="J157" s="31"/>
    </row>
    <row r="158" spans="1:10" x14ac:dyDescent="0.2">
      <c r="A158" s="17"/>
      <c r="B158" s="18"/>
      <c r="C158" s="19"/>
      <c r="D158" s="19"/>
      <c r="E158" s="19"/>
      <c r="F158" s="19"/>
      <c r="G158" s="19"/>
      <c r="H158" s="20"/>
      <c r="I158" s="21"/>
      <c r="J158" s="20"/>
    </row>
    <row r="159" spans="1:10" x14ac:dyDescent="0.2">
      <c r="A159" s="53" t="s">
        <v>0</v>
      </c>
      <c r="B159" s="53"/>
      <c r="C159" s="24">
        <f t="shared" ref="C159:J159" si="32">SUM(C161+C170+C185+C223+C238+C244)</f>
        <v>2643800</v>
      </c>
      <c r="D159" s="24">
        <f t="shared" si="32"/>
        <v>2819808</v>
      </c>
      <c r="E159" s="24">
        <f t="shared" si="32"/>
        <v>2555122</v>
      </c>
      <c r="F159" s="24">
        <f t="shared" si="32"/>
        <v>5313.3</v>
      </c>
      <c r="G159" s="24">
        <f t="shared" si="32"/>
        <v>1875247.4399999997</v>
      </c>
      <c r="H159" s="24">
        <f t="shared" si="32"/>
        <v>674561.26</v>
      </c>
      <c r="I159" s="24">
        <f t="shared" si="32"/>
        <v>666074.66</v>
      </c>
      <c r="J159" s="24">
        <f t="shared" si="32"/>
        <v>939247.26</v>
      </c>
    </row>
    <row r="160" spans="1:10" x14ac:dyDescent="0.2">
      <c r="A160" s="17"/>
      <c r="B160" s="25"/>
      <c r="C160" s="26"/>
      <c r="D160" s="26"/>
      <c r="E160" s="26"/>
      <c r="F160" s="26"/>
      <c r="G160" s="26"/>
      <c r="H160" s="27"/>
      <c r="I160" s="26"/>
      <c r="J160" s="27"/>
    </row>
    <row r="161" spans="1:10" x14ac:dyDescent="0.2">
      <c r="A161" s="17"/>
      <c r="B161" s="28" t="s">
        <v>18</v>
      </c>
      <c r="C161" s="22">
        <f t="shared" ref="C161:J161" si="33">SUM(C163:C168)</f>
        <v>74622</v>
      </c>
      <c r="D161" s="22">
        <f t="shared" si="33"/>
        <v>66922</v>
      </c>
      <c r="E161" s="22">
        <f t="shared" si="33"/>
        <v>49488</v>
      </c>
      <c r="F161" s="22">
        <f t="shared" si="33"/>
        <v>225</v>
      </c>
      <c r="G161" s="22">
        <f t="shared" si="33"/>
        <v>974.27</v>
      </c>
      <c r="H161" s="23">
        <f t="shared" si="33"/>
        <v>48288.73000000001</v>
      </c>
      <c r="I161" s="22">
        <f t="shared" si="33"/>
        <v>0</v>
      </c>
      <c r="J161" s="23">
        <f t="shared" si="33"/>
        <v>65722.73000000001</v>
      </c>
    </row>
    <row r="163" spans="1:10" x14ac:dyDescent="0.2">
      <c r="A163" s="9" t="s">
        <v>211</v>
      </c>
      <c r="B163" s="29" t="s">
        <v>212</v>
      </c>
      <c r="C163" s="30">
        <v>59640</v>
      </c>
      <c r="D163" s="30">
        <v>51940</v>
      </c>
      <c r="E163" s="30">
        <v>37030</v>
      </c>
      <c r="F163" s="30">
        <v>225</v>
      </c>
      <c r="G163" s="30">
        <v>72.09</v>
      </c>
      <c r="H163" s="31">
        <f t="shared" ref="H163:H168" si="34">SUM(E163-F163-G163)</f>
        <v>36732.910000000003</v>
      </c>
      <c r="I163" s="31">
        <v>0</v>
      </c>
      <c r="J163" s="31">
        <f t="shared" ref="J163:J168" si="35">SUM(D163-F163-G163)</f>
        <v>51642.91</v>
      </c>
    </row>
    <row r="164" spans="1:10" x14ac:dyDescent="0.2">
      <c r="A164" s="9" t="s">
        <v>37</v>
      </c>
      <c r="B164" s="29" t="s">
        <v>38</v>
      </c>
      <c r="C164" s="30">
        <v>4970</v>
      </c>
      <c r="D164" s="30">
        <v>4970</v>
      </c>
      <c r="E164" s="30">
        <v>4970</v>
      </c>
      <c r="F164" s="30">
        <v>0</v>
      </c>
      <c r="G164" s="30">
        <v>123.48</v>
      </c>
      <c r="H164" s="31">
        <f t="shared" si="34"/>
        <v>4846.5200000000004</v>
      </c>
      <c r="I164" s="31">
        <v>0</v>
      </c>
      <c r="J164" s="31">
        <f t="shared" si="35"/>
        <v>4846.5200000000004</v>
      </c>
    </row>
    <row r="165" spans="1:10" x14ac:dyDescent="0.2">
      <c r="A165" s="9" t="s">
        <v>39</v>
      </c>
      <c r="B165" s="29" t="s">
        <v>40</v>
      </c>
      <c r="C165" s="30">
        <v>8437</v>
      </c>
      <c r="D165" s="30">
        <v>8437</v>
      </c>
      <c r="E165" s="30">
        <v>6327</v>
      </c>
      <c r="F165" s="30">
        <v>0</v>
      </c>
      <c r="G165" s="30">
        <v>723.7</v>
      </c>
      <c r="H165" s="31">
        <f t="shared" si="34"/>
        <v>5603.3</v>
      </c>
      <c r="I165" s="31">
        <v>0</v>
      </c>
      <c r="J165" s="31">
        <f t="shared" si="35"/>
        <v>7713.3</v>
      </c>
    </row>
    <row r="166" spans="1:10" x14ac:dyDescent="0.2">
      <c r="A166" s="9" t="s">
        <v>41</v>
      </c>
      <c r="B166" s="29" t="s">
        <v>42</v>
      </c>
      <c r="C166" s="30">
        <v>895</v>
      </c>
      <c r="D166" s="30">
        <v>895</v>
      </c>
      <c r="E166" s="30">
        <v>666</v>
      </c>
      <c r="F166" s="30">
        <v>0</v>
      </c>
      <c r="G166" s="30">
        <v>41</v>
      </c>
      <c r="H166" s="31">
        <f t="shared" si="34"/>
        <v>625</v>
      </c>
      <c r="I166" s="31">
        <v>0</v>
      </c>
      <c r="J166" s="31">
        <f t="shared" si="35"/>
        <v>854</v>
      </c>
    </row>
    <row r="167" spans="1:10" x14ac:dyDescent="0.2">
      <c r="A167" s="9" t="s">
        <v>43</v>
      </c>
      <c r="B167" s="29" t="s">
        <v>44</v>
      </c>
      <c r="C167" s="30">
        <v>501</v>
      </c>
      <c r="D167" s="30">
        <v>501</v>
      </c>
      <c r="E167" s="30">
        <v>369</v>
      </c>
      <c r="F167" s="30">
        <v>0</v>
      </c>
      <c r="G167" s="30">
        <v>14</v>
      </c>
      <c r="H167" s="31">
        <f t="shared" si="34"/>
        <v>355</v>
      </c>
      <c r="I167" s="31">
        <v>0</v>
      </c>
      <c r="J167" s="31">
        <f t="shared" si="35"/>
        <v>487</v>
      </c>
    </row>
    <row r="168" spans="1:10" x14ac:dyDescent="0.2">
      <c r="A168" s="9" t="s">
        <v>45</v>
      </c>
      <c r="B168" s="29" t="s">
        <v>46</v>
      </c>
      <c r="C168" s="30">
        <v>179</v>
      </c>
      <c r="D168" s="30">
        <v>179</v>
      </c>
      <c r="E168" s="30">
        <v>126</v>
      </c>
      <c r="F168" s="30">
        <v>0</v>
      </c>
      <c r="G168" s="30">
        <v>0</v>
      </c>
      <c r="H168" s="31">
        <f t="shared" si="34"/>
        <v>126</v>
      </c>
      <c r="I168" s="31">
        <v>0</v>
      </c>
      <c r="J168" s="31">
        <f t="shared" si="35"/>
        <v>179</v>
      </c>
    </row>
    <row r="170" spans="1:10" x14ac:dyDescent="0.2">
      <c r="A170" s="17"/>
      <c r="B170" s="28" t="s">
        <v>56</v>
      </c>
      <c r="C170" s="22">
        <f>SUM(C172:C183)</f>
        <v>1467478</v>
      </c>
      <c r="D170" s="22">
        <f>SUM(D172:D183)</f>
        <v>1346178</v>
      </c>
      <c r="E170" s="22">
        <f t="shared" ref="E170:J170" si="36">SUM(E172:E183)</f>
        <v>1184178</v>
      </c>
      <c r="F170" s="22">
        <f t="shared" si="36"/>
        <v>371.5</v>
      </c>
      <c r="G170" s="22">
        <f t="shared" si="36"/>
        <v>764774.08999999985</v>
      </c>
      <c r="H170" s="22">
        <f t="shared" si="36"/>
        <v>419032.41000000003</v>
      </c>
      <c r="I170" s="22">
        <f t="shared" si="36"/>
        <v>516376.46</v>
      </c>
      <c r="J170" s="22">
        <f t="shared" si="36"/>
        <v>581032.41</v>
      </c>
    </row>
    <row r="172" spans="1:10" x14ac:dyDescent="0.2">
      <c r="A172" s="9" t="s">
        <v>81</v>
      </c>
      <c r="B172" s="29" t="s">
        <v>82</v>
      </c>
      <c r="C172" s="30">
        <v>46978</v>
      </c>
      <c r="D172" s="30">
        <v>81678</v>
      </c>
      <c r="E172" s="30">
        <v>75228</v>
      </c>
      <c r="F172" s="30">
        <v>312</v>
      </c>
      <c r="G172" s="30">
        <v>67822</v>
      </c>
      <c r="H172" s="31">
        <f t="shared" ref="H172:H181" si="37">SUM(E172-F172-G172)</f>
        <v>7094</v>
      </c>
      <c r="I172" s="31">
        <v>0</v>
      </c>
      <c r="J172" s="31">
        <f t="shared" ref="J172:J180" si="38">SUM(D172-F172-G172)</f>
        <v>13544</v>
      </c>
    </row>
    <row r="173" spans="1:10" x14ac:dyDescent="0.2">
      <c r="A173" s="9">
        <v>142</v>
      </c>
      <c r="B173" s="29" t="s">
        <v>84</v>
      </c>
      <c r="C173" s="30">
        <v>7000</v>
      </c>
      <c r="D173" s="30">
        <v>1050</v>
      </c>
      <c r="E173" s="30">
        <v>0</v>
      </c>
      <c r="F173" s="30">
        <v>0</v>
      </c>
      <c r="G173" s="30">
        <v>0</v>
      </c>
      <c r="H173" s="31">
        <f t="shared" si="37"/>
        <v>0</v>
      </c>
      <c r="I173" s="31">
        <v>0</v>
      </c>
      <c r="J173" s="31">
        <f t="shared" si="38"/>
        <v>1050</v>
      </c>
    </row>
    <row r="174" spans="1:10" x14ac:dyDescent="0.2">
      <c r="A174" s="9" t="s">
        <v>85</v>
      </c>
      <c r="B174" s="29" t="s">
        <v>86</v>
      </c>
      <c r="C174" s="30">
        <v>3500</v>
      </c>
      <c r="D174" s="30">
        <v>4000</v>
      </c>
      <c r="E174" s="30">
        <v>3475</v>
      </c>
      <c r="F174" s="30">
        <v>0</v>
      </c>
      <c r="G174" s="30">
        <v>3000</v>
      </c>
      <c r="H174" s="31">
        <f t="shared" si="37"/>
        <v>475</v>
      </c>
      <c r="I174" s="31">
        <v>0</v>
      </c>
      <c r="J174" s="31">
        <f t="shared" si="38"/>
        <v>1000</v>
      </c>
    </row>
    <row r="175" spans="1:10" x14ac:dyDescent="0.2">
      <c r="A175" s="9" t="s">
        <v>87</v>
      </c>
      <c r="B175" s="29" t="s">
        <v>88</v>
      </c>
      <c r="C175" s="30">
        <v>8400</v>
      </c>
      <c r="D175" s="30">
        <v>10600</v>
      </c>
      <c r="E175" s="30">
        <v>9400</v>
      </c>
      <c r="F175" s="30">
        <v>59.5</v>
      </c>
      <c r="G175" s="30">
        <v>7234.7</v>
      </c>
      <c r="H175" s="31">
        <f t="shared" si="37"/>
        <v>2105.8000000000002</v>
      </c>
      <c r="I175" s="31">
        <v>0</v>
      </c>
      <c r="J175" s="31">
        <f t="shared" si="38"/>
        <v>3305.8</v>
      </c>
    </row>
    <row r="176" spans="1:10" x14ac:dyDescent="0.2">
      <c r="A176" s="9" t="s">
        <v>213</v>
      </c>
      <c r="B176" s="29" t="s">
        <v>214</v>
      </c>
      <c r="C176" s="30">
        <v>5000</v>
      </c>
      <c r="D176" s="30">
        <v>750</v>
      </c>
      <c r="E176" s="30">
        <v>0</v>
      </c>
      <c r="F176" s="30">
        <v>0</v>
      </c>
      <c r="G176" s="30">
        <v>0</v>
      </c>
      <c r="H176" s="31">
        <f t="shared" si="37"/>
        <v>0</v>
      </c>
      <c r="I176" s="31">
        <v>0</v>
      </c>
      <c r="J176" s="31">
        <f t="shared" si="38"/>
        <v>750</v>
      </c>
    </row>
    <row r="177" spans="1:10" x14ac:dyDescent="0.2">
      <c r="A177" s="9" t="s">
        <v>90</v>
      </c>
      <c r="B177" s="29" t="s">
        <v>91</v>
      </c>
      <c r="C177" s="30">
        <v>1500</v>
      </c>
      <c r="D177" s="30">
        <v>600</v>
      </c>
      <c r="E177" s="30">
        <v>375</v>
      </c>
      <c r="F177" s="30">
        <v>0</v>
      </c>
      <c r="G177" s="30">
        <v>0</v>
      </c>
      <c r="H177" s="31">
        <f t="shared" si="37"/>
        <v>375</v>
      </c>
      <c r="I177" s="31">
        <v>0</v>
      </c>
      <c r="J177" s="31">
        <f t="shared" si="38"/>
        <v>600</v>
      </c>
    </row>
    <row r="178" spans="1:10" x14ac:dyDescent="0.2">
      <c r="A178" s="9">
        <v>165</v>
      </c>
      <c r="B178" s="29" t="s">
        <v>95</v>
      </c>
      <c r="C178" s="30">
        <v>0</v>
      </c>
      <c r="D178" s="30">
        <v>4200</v>
      </c>
      <c r="E178" s="30">
        <v>4200</v>
      </c>
      <c r="F178" s="30">
        <v>0</v>
      </c>
      <c r="G178" s="30">
        <v>4200</v>
      </c>
      <c r="H178" s="31">
        <f t="shared" ref="H178" si="39">SUM(E178-F178-G178)</f>
        <v>0</v>
      </c>
      <c r="I178" s="43">
        <v>0</v>
      </c>
      <c r="J178" s="31">
        <f t="shared" ref="J178" si="40">SUM(D178-F178-G178)</f>
        <v>0</v>
      </c>
    </row>
    <row r="179" spans="1:10" x14ac:dyDescent="0.2">
      <c r="A179" s="9">
        <v>169</v>
      </c>
      <c r="B179" s="29" t="s">
        <v>97</v>
      </c>
      <c r="C179" s="30">
        <v>8000</v>
      </c>
      <c r="D179" s="30">
        <v>72300</v>
      </c>
      <c r="E179" s="30">
        <v>71250</v>
      </c>
      <c r="F179" s="30">
        <v>0</v>
      </c>
      <c r="G179" s="30">
        <v>69408.350000000006</v>
      </c>
      <c r="H179" s="31">
        <f t="shared" si="37"/>
        <v>1841.6499999999942</v>
      </c>
      <c r="I179" s="43">
        <v>0</v>
      </c>
      <c r="J179" s="31">
        <f t="shared" si="38"/>
        <v>2891.6499999999942</v>
      </c>
    </row>
    <row r="180" spans="1:10" x14ac:dyDescent="0.2">
      <c r="A180" s="9" t="s">
        <v>215</v>
      </c>
      <c r="B180" s="29" t="s">
        <v>216</v>
      </c>
      <c r="C180" s="30">
        <v>5000</v>
      </c>
      <c r="D180" s="30">
        <v>1300</v>
      </c>
      <c r="E180" s="30">
        <v>550</v>
      </c>
      <c r="F180" s="30">
        <v>0</v>
      </c>
      <c r="G180" s="30">
        <v>0</v>
      </c>
      <c r="H180" s="31">
        <f t="shared" si="37"/>
        <v>550</v>
      </c>
      <c r="I180" s="43">
        <v>0</v>
      </c>
      <c r="J180" s="31">
        <f t="shared" si="38"/>
        <v>1300</v>
      </c>
    </row>
    <row r="181" spans="1:10" x14ac:dyDescent="0.2">
      <c r="A181" s="9" t="s">
        <v>98</v>
      </c>
      <c r="B181" s="29" t="s">
        <v>99</v>
      </c>
      <c r="C181" s="30">
        <v>1382100</v>
      </c>
      <c r="D181" s="30">
        <v>1141200</v>
      </c>
      <c r="E181" s="30">
        <v>991200</v>
      </c>
      <c r="F181" s="30">
        <v>0</v>
      </c>
      <c r="G181" s="30">
        <v>584651.31999999995</v>
      </c>
      <c r="H181" s="31">
        <f t="shared" si="37"/>
        <v>406548.68000000005</v>
      </c>
      <c r="I181" s="30">
        <v>516376.46</v>
      </c>
      <c r="J181" s="31">
        <f>SUM(D181-F181-G181)</f>
        <v>556548.68000000005</v>
      </c>
    </row>
    <row r="182" spans="1:10" x14ac:dyDescent="0.2">
      <c r="A182" s="9">
        <v>182</v>
      </c>
      <c r="B182" s="29" t="s">
        <v>264</v>
      </c>
      <c r="C182" s="30">
        <v>0</v>
      </c>
      <c r="D182" s="30">
        <v>28500</v>
      </c>
      <c r="E182" s="30">
        <v>28500</v>
      </c>
      <c r="F182" s="30">
        <v>0</v>
      </c>
      <c r="G182" s="30">
        <v>28457.72</v>
      </c>
      <c r="H182" s="31">
        <f t="shared" ref="H182" si="41">SUM(E182-F182-G182)</f>
        <v>42.279999999998836</v>
      </c>
      <c r="I182" s="30">
        <v>0</v>
      </c>
      <c r="J182" s="31">
        <f>SUM(D182-F182-G182)</f>
        <v>42.279999999998836</v>
      </c>
    </row>
    <row r="183" spans="1:10" x14ac:dyDescent="0.2">
      <c r="A183" s="9">
        <v>199</v>
      </c>
      <c r="B183" s="29" t="s">
        <v>260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1">
        <f t="shared" ref="H183" si="42">SUM(E183-F183-G183)</f>
        <v>0</v>
      </c>
      <c r="I183" s="30">
        <v>0</v>
      </c>
      <c r="J183" s="31">
        <f>SUM(D183-F183-G183)</f>
        <v>0</v>
      </c>
    </row>
    <row r="184" spans="1:10" x14ac:dyDescent="0.2">
      <c r="A184" s="33"/>
      <c r="B184" s="34"/>
      <c r="C184" s="35"/>
      <c r="D184" s="35"/>
      <c r="E184" s="35"/>
      <c r="F184" s="35"/>
      <c r="G184" s="35"/>
      <c r="H184" s="36"/>
      <c r="I184" s="35"/>
      <c r="J184" s="36"/>
    </row>
    <row r="185" spans="1:10" x14ac:dyDescent="0.2">
      <c r="A185" s="33"/>
      <c r="B185" s="37" t="s">
        <v>111</v>
      </c>
      <c r="C185" s="38">
        <f>SUM(C187:C221)</f>
        <v>279000</v>
      </c>
      <c r="D185" s="38">
        <f t="shared" ref="D185:J185" si="43">SUM(D187:D221)</f>
        <v>532823</v>
      </c>
      <c r="E185" s="38">
        <f t="shared" si="43"/>
        <v>517973</v>
      </c>
      <c r="F185" s="38">
        <f t="shared" si="43"/>
        <v>3504.8</v>
      </c>
      <c r="G185" s="38">
        <f t="shared" si="43"/>
        <v>497621.74999999994</v>
      </c>
      <c r="H185" s="38">
        <f t="shared" si="43"/>
        <v>16846.449999999997</v>
      </c>
      <c r="I185" s="38">
        <f t="shared" si="43"/>
        <v>0</v>
      </c>
      <c r="J185" s="38">
        <f t="shared" si="43"/>
        <v>31696.449999999997</v>
      </c>
    </row>
    <row r="186" spans="1:10" x14ac:dyDescent="0.2">
      <c r="A186" s="33"/>
      <c r="B186" s="39"/>
      <c r="C186" s="35"/>
      <c r="D186" s="35"/>
      <c r="E186" s="35"/>
      <c r="F186" s="35"/>
      <c r="G186" s="35"/>
      <c r="H186" s="36"/>
      <c r="I186" s="35"/>
      <c r="J186" s="36"/>
    </row>
    <row r="187" spans="1:10" x14ac:dyDescent="0.2">
      <c r="A187" s="9">
        <v>201</v>
      </c>
      <c r="B187" s="29" t="s">
        <v>113</v>
      </c>
      <c r="C187" s="30">
        <v>10000</v>
      </c>
      <c r="D187" s="30">
        <v>191723</v>
      </c>
      <c r="E187" s="30">
        <v>190223</v>
      </c>
      <c r="F187" s="30">
        <v>1696.5</v>
      </c>
      <c r="G187" s="30">
        <v>185706.5</v>
      </c>
      <c r="H187" s="31">
        <f t="shared" ref="H187:H219" si="44">SUM(E187-F187-G187)</f>
        <v>2820</v>
      </c>
      <c r="I187" s="30">
        <v>0</v>
      </c>
      <c r="J187" s="31">
        <f t="shared" ref="J187:J219" si="45">SUM(D187-F187-G187)</f>
        <v>4320</v>
      </c>
    </row>
    <row r="188" spans="1:10" x14ac:dyDescent="0.2">
      <c r="A188" s="9">
        <v>202</v>
      </c>
      <c r="B188" s="29" t="s">
        <v>115</v>
      </c>
      <c r="C188" s="30">
        <v>7000</v>
      </c>
      <c r="D188" s="30">
        <v>4350</v>
      </c>
      <c r="E188" s="30">
        <v>3300</v>
      </c>
      <c r="F188" s="30">
        <v>0</v>
      </c>
      <c r="G188" s="30">
        <v>2502.04</v>
      </c>
      <c r="H188" s="31">
        <f t="shared" si="44"/>
        <v>797.96</v>
      </c>
      <c r="I188" s="30">
        <v>0</v>
      </c>
      <c r="J188" s="31">
        <f t="shared" si="45"/>
        <v>1847.96</v>
      </c>
    </row>
    <row r="189" spans="1:10" x14ac:dyDescent="0.2">
      <c r="A189" s="9">
        <v>211</v>
      </c>
      <c r="B189" s="29" t="s">
        <v>119</v>
      </c>
      <c r="C189" s="30">
        <v>0</v>
      </c>
      <c r="D189" s="30">
        <v>6900</v>
      </c>
      <c r="E189" s="30">
        <v>6900</v>
      </c>
      <c r="F189" s="30">
        <v>0</v>
      </c>
      <c r="G189" s="30">
        <v>6737.01</v>
      </c>
      <c r="H189" s="31">
        <f t="shared" ref="H189" si="46">SUM(E189-F189-G189)</f>
        <v>162.98999999999978</v>
      </c>
      <c r="I189" s="30">
        <v>0</v>
      </c>
      <c r="J189" s="31">
        <f t="shared" ref="J189" si="47">SUM(D189-F189-G189)</f>
        <v>162.98999999999978</v>
      </c>
    </row>
    <row r="190" spans="1:10" x14ac:dyDescent="0.2">
      <c r="A190" s="9" t="s">
        <v>120</v>
      </c>
      <c r="B190" s="29" t="s">
        <v>121</v>
      </c>
      <c r="C190" s="30">
        <v>25000</v>
      </c>
      <c r="D190" s="30">
        <v>0</v>
      </c>
      <c r="E190" s="30">
        <v>0</v>
      </c>
      <c r="F190" s="30">
        <v>0</v>
      </c>
      <c r="G190" s="30">
        <v>0</v>
      </c>
      <c r="H190" s="31">
        <f t="shared" si="44"/>
        <v>0</v>
      </c>
      <c r="I190" s="30">
        <v>0</v>
      </c>
      <c r="J190" s="31">
        <f t="shared" si="45"/>
        <v>0</v>
      </c>
    </row>
    <row r="191" spans="1:10" x14ac:dyDescent="0.2">
      <c r="A191" s="9">
        <v>213</v>
      </c>
      <c r="B191" s="29" t="s">
        <v>123</v>
      </c>
      <c r="C191" s="30">
        <v>0</v>
      </c>
      <c r="D191" s="30">
        <v>3900</v>
      </c>
      <c r="E191" s="30">
        <v>3900</v>
      </c>
      <c r="F191" s="30">
        <v>0</v>
      </c>
      <c r="G191" s="30">
        <v>3769.32</v>
      </c>
      <c r="H191" s="31">
        <f t="shared" si="44"/>
        <v>130.67999999999984</v>
      </c>
      <c r="I191" s="30">
        <v>0</v>
      </c>
      <c r="J191" s="31">
        <f t="shared" si="45"/>
        <v>130.67999999999984</v>
      </c>
    </row>
    <row r="192" spans="1:10" x14ac:dyDescent="0.2">
      <c r="A192" s="9" t="s">
        <v>124</v>
      </c>
      <c r="B192" s="29" t="s">
        <v>125</v>
      </c>
      <c r="C192" s="30">
        <v>20000</v>
      </c>
      <c r="D192" s="30">
        <v>4600</v>
      </c>
      <c r="E192" s="30">
        <v>1600</v>
      </c>
      <c r="F192" s="30">
        <v>0</v>
      </c>
      <c r="G192" s="30">
        <v>1529</v>
      </c>
      <c r="H192" s="31">
        <f t="shared" si="44"/>
        <v>71</v>
      </c>
      <c r="I192" s="30">
        <v>0</v>
      </c>
      <c r="J192" s="31">
        <f t="shared" si="45"/>
        <v>3071</v>
      </c>
    </row>
    <row r="193" spans="1:10" x14ac:dyDescent="0.2">
      <c r="A193" s="9">
        <v>219</v>
      </c>
      <c r="B193" s="29" t="s">
        <v>258</v>
      </c>
      <c r="C193" s="30">
        <v>0</v>
      </c>
      <c r="D193" s="30">
        <v>5800</v>
      </c>
      <c r="E193" s="30">
        <v>5800</v>
      </c>
      <c r="F193" s="30">
        <v>0</v>
      </c>
      <c r="G193" s="30">
        <v>5772.01</v>
      </c>
      <c r="H193" s="31">
        <f t="shared" ref="H193" si="48">SUM(E193-F193-G193)</f>
        <v>27.989999999999782</v>
      </c>
      <c r="I193" s="30">
        <v>0</v>
      </c>
      <c r="J193" s="31">
        <f t="shared" ref="J193" si="49">SUM(D193-F193-G193)</f>
        <v>27.989999999999782</v>
      </c>
    </row>
    <row r="194" spans="1:10" x14ac:dyDescent="0.2">
      <c r="A194" s="9">
        <v>222</v>
      </c>
      <c r="B194" s="29" t="s">
        <v>131</v>
      </c>
      <c r="C194" s="30">
        <v>0</v>
      </c>
      <c r="D194" s="30">
        <v>150</v>
      </c>
      <c r="E194" s="30">
        <v>150</v>
      </c>
      <c r="F194" s="30">
        <v>0</v>
      </c>
      <c r="G194" s="30">
        <v>107</v>
      </c>
      <c r="H194" s="31">
        <f t="shared" ref="H194:H195" si="50">SUM(E194-F194-G194)</f>
        <v>43</v>
      </c>
      <c r="I194" s="30">
        <v>0</v>
      </c>
      <c r="J194" s="31">
        <f t="shared" ref="J194:J195" si="51">SUM(D194-F194-G194)</f>
        <v>43</v>
      </c>
    </row>
    <row r="195" spans="1:10" x14ac:dyDescent="0.2">
      <c r="A195" s="9">
        <v>224</v>
      </c>
      <c r="B195" s="29" t="s">
        <v>135</v>
      </c>
      <c r="C195" s="30">
        <v>0</v>
      </c>
      <c r="D195" s="30">
        <v>200</v>
      </c>
      <c r="E195" s="30">
        <v>200</v>
      </c>
      <c r="F195" s="30">
        <v>0</v>
      </c>
      <c r="G195" s="30">
        <v>154.08000000000001</v>
      </c>
      <c r="H195" s="31">
        <f t="shared" si="50"/>
        <v>45.919999999999987</v>
      </c>
      <c r="I195" s="30">
        <v>0</v>
      </c>
      <c r="J195" s="31">
        <f t="shared" si="51"/>
        <v>45.919999999999987</v>
      </c>
    </row>
    <row r="196" spans="1:10" x14ac:dyDescent="0.2">
      <c r="A196" s="9">
        <v>231</v>
      </c>
      <c r="B196" s="29" t="s">
        <v>137</v>
      </c>
      <c r="C196" s="30">
        <v>50000</v>
      </c>
      <c r="D196" s="30">
        <v>40100</v>
      </c>
      <c r="E196" s="30">
        <v>38600</v>
      </c>
      <c r="F196" s="30">
        <v>0</v>
      </c>
      <c r="G196" s="30">
        <v>38266.6</v>
      </c>
      <c r="H196" s="31">
        <f t="shared" si="44"/>
        <v>333.40000000000146</v>
      </c>
      <c r="I196" s="30">
        <v>0</v>
      </c>
      <c r="J196" s="31">
        <f t="shared" si="45"/>
        <v>1833.4000000000015</v>
      </c>
    </row>
    <row r="197" spans="1:10" x14ac:dyDescent="0.2">
      <c r="A197" s="9" t="s">
        <v>138</v>
      </c>
      <c r="B197" s="29" t="s">
        <v>139</v>
      </c>
      <c r="C197" s="30">
        <v>15000</v>
      </c>
      <c r="D197" s="30">
        <v>4800</v>
      </c>
      <c r="E197" s="30">
        <v>4800</v>
      </c>
      <c r="F197" s="30">
        <v>0</v>
      </c>
      <c r="G197" s="30">
        <v>4704.47</v>
      </c>
      <c r="H197" s="31">
        <f t="shared" si="44"/>
        <v>95.529999999999745</v>
      </c>
      <c r="I197" s="30">
        <v>0</v>
      </c>
      <c r="J197" s="31">
        <f t="shared" si="45"/>
        <v>95.529999999999745</v>
      </c>
    </row>
    <row r="198" spans="1:10" x14ac:dyDescent="0.2">
      <c r="A198" s="9">
        <v>239</v>
      </c>
      <c r="B198" s="29" t="s">
        <v>265</v>
      </c>
      <c r="C198" s="30">
        <v>0</v>
      </c>
      <c r="D198" s="30">
        <v>5200</v>
      </c>
      <c r="E198" s="30">
        <v>5200</v>
      </c>
      <c r="F198" s="30">
        <v>0</v>
      </c>
      <c r="G198" s="30">
        <v>5171.4799999999996</v>
      </c>
      <c r="H198" s="31">
        <f t="shared" ref="H198" si="52">SUM(E198-F198-G198)</f>
        <v>28.520000000000437</v>
      </c>
      <c r="I198" s="30">
        <v>0</v>
      </c>
      <c r="J198" s="31">
        <f t="shared" ref="J198" si="53">SUM(D198-F198-G198)</f>
        <v>28.520000000000437</v>
      </c>
    </row>
    <row r="199" spans="1:10" x14ac:dyDescent="0.2">
      <c r="A199" s="9">
        <v>243</v>
      </c>
      <c r="B199" s="29" t="s">
        <v>217</v>
      </c>
      <c r="C199" s="30">
        <v>3000</v>
      </c>
      <c r="D199" s="30">
        <v>12100</v>
      </c>
      <c r="E199" s="30">
        <v>12100</v>
      </c>
      <c r="F199" s="30">
        <v>0</v>
      </c>
      <c r="G199" s="30">
        <v>12044.42</v>
      </c>
      <c r="H199" s="31">
        <f t="shared" si="44"/>
        <v>55.579999999999927</v>
      </c>
      <c r="I199" s="30">
        <v>0</v>
      </c>
      <c r="J199" s="31">
        <f t="shared" si="45"/>
        <v>55.579999999999927</v>
      </c>
    </row>
    <row r="200" spans="1:10" x14ac:dyDescent="0.2">
      <c r="A200" s="9">
        <v>244</v>
      </c>
      <c r="B200" s="29" t="s">
        <v>218</v>
      </c>
      <c r="C200" s="30">
        <v>5000</v>
      </c>
      <c r="D200" s="30">
        <v>6650</v>
      </c>
      <c r="E200" s="30">
        <v>5900</v>
      </c>
      <c r="F200" s="30">
        <v>0</v>
      </c>
      <c r="G200" s="30">
        <v>5537.45</v>
      </c>
      <c r="H200" s="31">
        <f t="shared" si="44"/>
        <v>362.55000000000018</v>
      </c>
      <c r="I200" s="30">
        <v>0</v>
      </c>
      <c r="J200" s="31">
        <f t="shared" si="45"/>
        <v>1112.5500000000002</v>
      </c>
    </row>
    <row r="201" spans="1:10" x14ac:dyDescent="0.2">
      <c r="A201" s="9">
        <v>249</v>
      </c>
      <c r="B201" s="29" t="s">
        <v>151</v>
      </c>
      <c r="C201" s="30">
        <v>0</v>
      </c>
      <c r="D201" s="30">
        <v>2100</v>
      </c>
      <c r="E201" s="30">
        <v>2100</v>
      </c>
      <c r="F201" s="30">
        <v>0</v>
      </c>
      <c r="G201" s="30">
        <v>1907.79</v>
      </c>
      <c r="H201" s="31">
        <f t="shared" si="44"/>
        <v>192.21000000000004</v>
      </c>
      <c r="I201" s="30">
        <v>0</v>
      </c>
      <c r="J201" s="31">
        <f t="shared" si="45"/>
        <v>192.21000000000004</v>
      </c>
    </row>
    <row r="202" spans="1:10" x14ac:dyDescent="0.2">
      <c r="A202" s="9">
        <v>252</v>
      </c>
      <c r="B202" s="29" t="s">
        <v>153</v>
      </c>
      <c r="C202" s="30">
        <v>3000</v>
      </c>
      <c r="D202" s="30">
        <v>1400</v>
      </c>
      <c r="E202" s="30">
        <v>1400</v>
      </c>
      <c r="F202" s="30">
        <v>0</v>
      </c>
      <c r="G202" s="30">
        <v>1254.04</v>
      </c>
      <c r="H202" s="31">
        <f t="shared" si="44"/>
        <v>145.96000000000004</v>
      </c>
      <c r="I202" s="30">
        <v>0</v>
      </c>
      <c r="J202" s="31">
        <f t="shared" si="45"/>
        <v>145.96000000000004</v>
      </c>
    </row>
    <row r="203" spans="1:10" x14ac:dyDescent="0.2">
      <c r="A203" s="9">
        <v>253</v>
      </c>
      <c r="B203" s="29" t="s">
        <v>155</v>
      </c>
      <c r="C203" s="30">
        <v>3000</v>
      </c>
      <c r="D203" s="30">
        <v>3600</v>
      </c>
      <c r="E203" s="30">
        <v>3600</v>
      </c>
      <c r="F203" s="30">
        <v>0</v>
      </c>
      <c r="G203" s="30">
        <v>3270.73</v>
      </c>
      <c r="H203" s="31">
        <f t="shared" si="44"/>
        <v>329.27</v>
      </c>
      <c r="I203" s="30">
        <v>0</v>
      </c>
      <c r="J203" s="31">
        <f t="shared" si="45"/>
        <v>329.27</v>
      </c>
    </row>
    <row r="204" spans="1:10" x14ac:dyDescent="0.2">
      <c r="A204" s="9">
        <v>254</v>
      </c>
      <c r="B204" s="29" t="s">
        <v>157</v>
      </c>
      <c r="C204" s="30">
        <v>0</v>
      </c>
      <c r="D204" s="30">
        <v>12600</v>
      </c>
      <c r="E204" s="30">
        <v>12600</v>
      </c>
      <c r="F204" s="30">
        <v>0</v>
      </c>
      <c r="G204" s="30">
        <v>12433.36</v>
      </c>
      <c r="H204" s="31">
        <f t="shared" ref="H204" si="54">SUM(E204-F204-G204)</f>
        <v>166.63999999999942</v>
      </c>
      <c r="I204" s="30">
        <v>0</v>
      </c>
      <c r="J204" s="31">
        <f t="shared" ref="J204" si="55">SUM(D204-F204-G204)</f>
        <v>166.63999999999942</v>
      </c>
    </row>
    <row r="205" spans="1:10" x14ac:dyDescent="0.2">
      <c r="A205" s="9">
        <v>255</v>
      </c>
      <c r="B205" s="29" t="s">
        <v>219</v>
      </c>
      <c r="C205" s="30">
        <v>5000</v>
      </c>
      <c r="D205" s="30">
        <v>10300</v>
      </c>
      <c r="E205" s="30">
        <v>10300</v>
      </c>
      <c r="F205" s="30">
        <v>0</v>
      </c>
      <c r="G205" s="30">
        <v>9945.5499999999993</v>
      </c>
      <c r="H205" s="31">
        <f t="shared" si="44"/>
        <v>354.45000000000073</v>
      </c>
      <c r="I205" s="30">
        <v>0</v>
      </c>
      <c r="J205" s="31">
        <f t="shared" si="45"/>
        <v>354.45000000000073</v>
      </c>
    </row>
    <row r="206" spans="1:10" x14ac:dyDescent="0.2">
      <c r="A206" s="9">
        <v>256</v>
      </c>
      <c r="B206" s="29" t="s">
        <v>161</v>
      </c>
      <c r="C206" s="30">
        <v>3000</v>
      </c>
      <c r="D206" s="30">
        <v>22200</v>
      </c>
      <c r="E206" s="30">
        <v>22200</v>
      </c>
      <c r="F206" s="30">
        <v>0</v>
      </c>
      <c r="G206" s="30">
        <v>21996.400000000001</v>
      </c>
      <c r="H206" s="31">
        <f t="shared" si="44"/>
        <v>203.59999999999854</v>
      </c>
      <c r="I206" s="30">
        <v>0</v>
      </c>
      <c r="J206" s="31">
        <f t="shared" si="45"/>
        <v>203.59999999999854</v>
      </c>
    </row>
    <row r="207" spans="1:10" x14ac:dyDescent="0.2">
      <c r="A207" s="9">
        <v>257</v>
      </c>
      <c r="B207" s="29" t="s">
        <v>163</v>
      </c>
      <c r="C207" s="30">
        <v>2000</v>
      </c>
      <c r="D207" s="30">
        <v>800</v>
      </c>
      <c r="E207" s="30">
        <v>800</v>
      </c>
      <c r="F207" s="30">
        <v>0</v>
      </c>
      <c r="G207" s="30">
        <v>783.24</v>
      </c>
      <c r="H207" s="31">
        <f t="shared" si="44"/>
        <v>16.759999999999991</v>
      </c>
      <c r="I207" s="30">
        <v>0</v>
      </c>
      <c r="J207" s="31">
        <f t="shared" si="45"/>
        <v>16.759999999999991</v>
      </c>
    </row>
    <row r="208" spans="1:10" x14ac:dyDescent="0.2">
      <c r="A208" s="9">
        <v>259</v>
      </c>
      <c r="B208" s="29" t="s">
        <v>220</v>
      </c>
      <c r="C208" s="30">
        <v>5000</v>
      </c>
      <c r="D208" s="30">
        <v>16300</v>
      </c>
      <c r="E208" s="30">
        <v>16300</v>
      </c>
      <c r="F208" s="30">
        <v>0</v>
      </c>
      <c r="G208" s="30">
        <v>16016.23</v>
      </c>
      <c r="H208" s="31">
        <f t="shared" si="44"/>
        <v>283.77000000000044</v>
      </c>
      <c r="I208" s="30">
        <v>0</v>
      </c>
      <c r="J208" s="31">
        <f t="shared" si="45"/>
        <v>283.77000000000044</v>
      </c>
    </row>
    <row r="209" spans="1:10" x14ac:dyDescent="0.2">
      <c r="A209" s="9">
        <v>261</v>
      </c>
      <c r="B209" s="29" t="s">
        <v>277</v>
      </c>
      <c r="C209" s="30">
        <v>0</v>
      </c>
      <c r="D209" s="30">
        <v>6400</v>
      </c>
      <c r="E209" s="30">
        <v>6400</v>
      </c>
      <c r="F209" s="30">
        <v>0</v>
      </c>
      <c r="G209" s="30">
        <v>6360</v>
      </c>
      <c r="H209" s="31">
        <f t="shared" ref="H209" si="56">SUM(E209-F209-G209)</f>
        <v>40</v>
      </c>
      <c r="I209" s="30">
        <v>0</v>
      </c>
      <c r="J209" s="31">
        <f t="shared" si="45"/>
        <v>40</v>
      </c>
    </row>
    <row r="210" spans="1:10" x14ac:dyDescent="0.2">
      <c r="A210" s="9" t="s">
        <v>166</v>
      </c>
      <c r="B210" s="29" t="s">
        <v>167</v>
      </c>
      <c r="C210" s="30">
        <v>18000</v>
      </c>
      <c r="D210" s="30">
        <v>21050</v>
      </c>
      <c r="E210" s="30">
        <v>20300</v>
      </c>
      <c r="F210" s="30">
        <v>0</v>
      </c>
      <c r="G210" s="30">
        <v>19510.5</v>
      </c>
      <c r="H210" s="31">
        <f t="shared" si="44"/>
        <v>789.5</v>
      </c>
      <c r="I210" s="30">
        <v>0</v>
      </c>
      <c r="J210" s="31">
        <f t="shared" si="45"/>
        <v>1539.5</v>
      </c>
    </row>
    <row r="211" spans="1:10" x14ac:dyDescent="0.2">
      <c r="A211" s="9">
        <v>263</v>
      </c>
      <c r="B211" s="29" t="s">
        <v>252</v>
      </c>
      <c r="C211" s="30">
        <v>0</v>
      </c>
      <c r="D211" s="30">
        <v>14600</v>
      </c>
      <c r="E211" s="30">
        <v>14600</v>
      </c>
      <c r="F211" s="30">
        <v>0</v>
      </c>
      <c r="G211" s="30">
        <v>14361.31</v>
      </c>
      <c r="H211" s="31">
        <f t="shared" si="44"/>
        <v>238.69000000000051</v>
      </c>
      <c r="I211" s="30">
        <v>0</v>
      </c>
      <c r="J211" s="31">
        <f t="shared" si="45"/>
        <v>238.69000000000051</v>
      </c>
    </row>
    <row r="212" spans="1:10" x14ac:dyDescent="0.2">
      <c r="A212" s="9" t="s">
        <v>171</v>
      </c>
      <c r="B212" s="29" t="s">
        <v>172</v>
      </c>
      <c r="C212" s="30">
        <v>14000</v>
      </c>
      <c r="D212" s="30">
        <v>7400</v>
      </c>
      <c r="E212" s="30">
        <v>6800</v>
      </c>
      <c r="F212" s="30">
        <v>0</v>
      </c>
      <c r="G212" s="30">
        <v>6236.48</v>
      </c>
      <c r="H212" s="31">
        <f t="shared" si="44"/>
        <v>563.52000000000044</v>
      </c>
      <c r="I212" s="30">
        <v>0</v>
      </c>
      <c r="J212" s="31">
        <f t="shared" si="45"/>
        <v>1163.5200000000004</v>
      </c>
    </row>
    <row r="213" spans="1:10" x14ac:dyDescent="0.2">
      <c r="A213" s="9">
        <v>271</v>
      </c>
      <c r="B213" s="29" t="s">
        <v>174</v>
      </c>
      <c r="C213" s="30">
        <v>8000</v>
      </c>
      <c r="D213" s="30">
        <v>14800</v>
      </c>
      <c r="E213" s="30">
        <v>13600</v>
      </c>
      <c r="F213" s="30">
        <v>1808.3</v>
      </c>
      <c r="G213" s="30">
        <v>10862.86</v>
      </c>
      <c r="H213" s="31">
        <f t="shared" si="44"/>
        <v>928.84000000000015</v>
      </c>
      <c r="I213" s="30">
        <v>0</v>
      </c>
      <c r="J213" s="31">
        <f t="shared" si="45"/>
        <v>2128.84</v>
      </c>
    </row>
    <row r="214" spans="1:10" x14ac:dyDescent="0.2">
      <c r="A214" s="9" t="s">
        <v>175</v>
      </c>
      <c r="B214" s="29" t="s">
        <v>176</v>
      </c>
      <c r="C214" s="30">
        <v>31000</v>
      </c>
      <c r="D214" s="30">
        <v>42900</v>
      </c>
      <c r="E214" s="30">
        <v>41550</v>
      </c>
      <c r="F214" s="30">
        <v>0</v>
      </c>
      <c r="G214" s="30">
        <v>41347.79</v>
      </c>
      <c r="H214" s="31">
        <f t="shared" si="44"/>
        <v>202.20999999999913</v>
      </c>
      <c r="I214" s="30">
        <v>0</v>
      </c>
      <c r="J214" s="31">
        <f t="shared" si="45"/>
        <v>1552.2099999999991</v>
      </c>
    </row>
    <row r="215" spans="1:10" x14ac:dyDescent="0.2">
      <c r="A215" s="9">
        <v>273</v>
      </c>
      <c r="B215" s="29" t="s">
        <v>178</v>
      </c>
      <c r="C215" s="30">
        <v>10000</v>
      </c>
      <c r="D215" s="30">
        <v>200</v>
      </c>
      <c r="E215" s="30">
        <v>200</v>
      </c>
      <c r="F215" s="30">
        <v>0</v>
      </c>
      <c r="G215" s="30">
        <v>107</v>
      </c>
      <c r="H215" s="31">
        <f t="shared" si="44"/>
        <v>93</v>
      </c>
      <c r="I215" s="30">
        <v>0</v>
      </c>
      <c r="J215" s="31">
        <f t="shared" si="45"/>
        <v>93</v>
      </c>
    </row>
    <row r="216" spans="1:10" x14ac:dyDescent="0.2">
      <c r="A216" s="9">
        <v>274</v>
      </c>
      <c r="B216" s="29" t="s">
        <v>221</v>
      </c>
      <c r="C216" s="30">
        <v>6000</v>
      </c>
      <c r="D216" s="30">
        <v>22200</v>
      </c>
      <c r="E216" s="30">
        <v>21300</v>
      </c>
      <c r="F216" s="30">
        <v>0</v>
      </c>
      <c r="G216" s="30">
        <v>18172.13</v>
      </c>
      <c r="H216" s="31">
        <f t="shared" si="44"/>
        <v>3127.869999999999</v>
      </c>
      <c r="I216" s="30">
        <v>0</v>
      </c>
      <c r="J216" s="31">
        <f t="shared" si="45"/>
        <v>4027.869999999999</v>
      </c>
    </row>
    <row r="217" spans="1:10" x14ac:dyDescent="0.2">
      <c r="A217" s="9" t="s">
        <v>181</v>
      </c>
      <c r="B217" s="29" t="s">
        <v>182</v>
      </c>
      <c r="C217" s="30">
        <v>31000</v>
      </c>
      <c r="D217" s="30">
        <v>19600</v>
      </c>
      <c r="E217" s="30">
        <v>18100</v>
      </c>
      <c r="F217" s="30">
        <v>0</v>
      </c>
      <c r="G217" s="30">
        <v>17207.52</v>
      </c>
      <c r="H217" s="31">
        <f t="shared" si="44"/>
        <v>892.47999999999956</v>
      </c>
      <c r="I217" s="30">
        <v>0</v>
      </c>
      <c r="J217" s="31">
        <f t="shared" si="45"/>
        <v>2392.4799999999996</v>
      </c>
    </row>
    <row r="218" spans="1:10" x14ac:dyDescent="0.2">
      <c r="A218" s="9">
        <v>277</v>
      </c>
      <c r="B218" s="29" t="s">
        <v>274</v>
      </c>
      <c r="C218" s="30">
        <v>0</v>
      </c>
      <c r="D218" s="30">
        <v>4800</v>
      </c>
      <c r="E218" s="30">
        <v>4800</v>
      </c>
      <c r="F218" s="30">
        <v>0</v>
      </c>
      <c r="G218" s="30">
        <v>4528.45</v>
      </c>
      <c r="H218" s="31">
        <f>SUM(E218-F218-G218)</f>
        <v>271.55000000000018</v>
      </c>
      <c r="I218" s="30">
        <v>0</v>
      </c>
      <c r="J218" s="31">
        <f>SUM(D218-F218-G218)</f>
        <v>271.55000000000018</v>
      </c>
    </row>
    <row r="219" spans="1:10" x14ac:dyDescent="0.2">
      <c r="A219" s="9">
        <v>278</v>
      </c>
      <c r="B219" s="29" t="s">
        <v>222</v>
      </c>
      <c r="C219" s="30">
        <v>5000</v>
      </c>
      <c r="D219" s="30">
        <v>3500</v>
      </c>
      <c r="E219" s="30">
        <v>2750</v>
      </c>
      <c r="F219" s="30">
        <v>0</v>
      </c>
      <c r="G219" s="30">
        <v>0</v>
      </c>
      <c r="H219" s="31">
        <f t="shared" si="44"/>
        <v>2750</v>
      </c>
      <c r="I219" s="30">
        <v>0</v>
      </c>
      <c r="J219" s="31">
        <f t="shared" si="45"/>
        <v>3500</v>
      </c>
    </row>
    <row r="220" spans="1:10" x14ac:dyDescent="0.2">
      <c r="A220" s="9">
        <v>279</v>
      </c>
      <c r="B220" s="29" t="s">
        <v>187</v>
      </c>
      <c r="C220" s="30">
        <v>0</v>
      </c>
      <c r="D220" s="30">
        <v>19500</v>
      </c>
      <c r="E220" s="30">
        <v>19500</v>
      </c>
      <c r="F220" s="30">
        <v>0</v>
      </c>
      <c r="G220" s="30">
        <v>19318.990000000002</v>
      </c>
      <c r="H220" s="31">
        <f>SUM(E220-F220-G220)</f>
        <v>181.0099999999984</v>
      </c>
      <c r="I220" s="30">
        <v>0</v>
      </c>
      <c r="J220" s="31">
        <f>SUM(D220-F220-G220)</f>
        <v>181.0099999999984</v>
      </c>
    </row>
    <row r="221" spans="1:10" x14ac:dyDescent="0.2">
      <c r="A221" s="9">
        <v>280</v>
      </c>
      <c r="B221" s="29" t="s">
        <v>189</v>
      </c>
      <c r="C221" s="30">
        <v>0</v>
      </c>
      <c r="D221" s="30">
        <v>100</v>
      </c>
      <c r="E221" s="30">
        <v>100</v>
      </c>
      <c r="F221" s="30">
        <v>0</v>
      </c>
      <c r="G221" s="30">
        <v>0</v>
      </c>
      <c r="H221" s="31">
        <f>SUM(E221-F221-G221)</f>
        <v>100</v>
      </c>
      <c r="I221" s="30">
        <v>0</v>
      </c>
      <c r="J221" s="31">
        <f>SUM(D221-F221-G221)</f>
        <v>100</v>
      </c>
    </row>
    <row r="222" spans="1:10" x14ac:dyDescent="0.2">
      <c r="A222" s="33"/>
      <c r="B222" s="34"/>
      <c r="C222" s="35"/>
      <c r="D222" s="35"/>
      <c r="E222" s="35"/>
      <c r="F222" s="35"/>
      <c r="G222" s="35"/>
      <c r="H222" s="36"/>
      <c r="I222" s="35"/>
      <c r="J222" s="36"/>
    </row>
    <row r="223" spans="1:10" x14ac:dyDescent="0.2">
      <c r="A223" s="33"/>
      <c r="B223" s="37" t="s">
        <v>196</v>
      </c>
      <c r="C223" s="38">
        <f t="shared" ref="C223:J223" si="57">SUM(C225:C236)</f>
        <v>468000</v>
      </c>
      <c r="D223" s="38">
        <f t="shared" si="57"/>
        <v>558185</v>
      </c>
      <c r="E223" s="38">
        <f t="shared" si="57"/>
        <v>535723</v>
      </c>
      <c r="F223" s="38">
        <f t="shared" si="57"/>
        <v>1212</v>
      </c>
      <c r="G223" s="38">
        <f t="shared" si="57"/>
        <v>510018.65</v>
      </c>
      <c r="H223" s="38">
        <f t="shared" si="57"/>
        <v>24492.350000000013</v>
      </c>
      <c r="I223" s="38">
        <f t="shared" si="57"/>
        <v>0</v>
      </c>
      <c r="J223" s="38">
        <f t="shared" si="57"/>
        <v>46954.350000000013</v>
      </c>
    </row>
    <row r="224" spans="1:10" x14ac:dyDescent="0.2">
      <c r="A224" s="33"/>
      <c r="B224" s="39"/>
      <c r="C224" s="35"/>
      <c r="D224" s="35"/>
      <c r="E224" s="35"/>
      <c r="F224" s="35"/>
      <c r="G224" s="35"/>
      <c r="H224" s="36"/>
      <c r="I224" s="35"/>
      <c r="J224" s="36"/>
    </row>
    <row r="225" spans="1:10" x14ac:dyDescent="0.2">
      <c r="A225" s="9" t="s">
        <v>223</v>
      </c>
      <c r="B225" s="29" t="s">
        <v>224</v>
      </c>
      <c r="C225" s="30">
        <v>3000</v>
      </c>
      <c r="D225" s="30">
        <v>3900</v>
      </c>
      <c r="E225" s="30">
        <v>3900</v>
      </c>
      <c r="F225" s="30">
        <v>0</v>
      </c>
      <c r="G225" s="30">
        <v>3890.89</v>
      </c>
      <c r="H225" s="31">
        <f t="shared" ref="H225:H236" si="58">SUM(E225-F225-G225)</f>
        <v>9.1100000000001273</v>
      </c>
      <c r="I225" s="30">
        <v>0</v>
      </c>
      <c r="J225" s="31">
        <f t="shared" ref="J225:J236" si="59">SUM(D225-F225-G225)</f>
        <v>9.1100000000001273</v>
      </c>
    </row>
    <row r="226" spans="1:10" x14ac:dyDescent="0.2">
      <c r="A226" s="9" t="s">
        <v>225</v>
      </c>
      <c r="B226" s="29" t="s">
        <v>226</v>
      </c>
      <c r="C226" s="30">
        <v>3000</v>
      </c>
      <c r="D226" s="30">
        <v>7600</v>
      </c>
      <c r="E226" s="30">
        <v>7600</v>
      </c>
      <c r="F226" s="30">
        <v>0</v>
      </c>
      <c r="G226" s="30">
        <v>7597</v>
      </c>
      <c r="H226" s="31">
        <f t="shared" si="58"/>
        <v>3</v>
      </c>
      <c r="I226" s="30">
        <v>0</v>
      </c>
      <c r="J226" s="31">
        <f t="shared" si="59"/>
        <v>3</v>
      </c>
    </row>
    <row r="227" spans="1:10" x14ac:dyDescent="0.2">
      <c r="A227" s="9" t="s">
        <v>227</v>
      </c>
      <c r="B227" s="29" t="s">
        <v>228</v>
      </c>
      <c r="C227" s="30">
        <v>20000</v>
      </c>
      <c r="D227" s="30">
        <v>13800</v>
      </c>
      <c r="E227" s="30">
        <v>13800</v>
      </c>
      <c r="F227" s="30">
        <v>0</v>
      </c>
      <c r="G227" s="30">
        <v>13692.35</v>
      </c>
      <c r="H227" s="31">
        <f t="shared" si="58"/>
        <v>107.64999999999964</v>
      </c>
      <c r="I227" s="30">
        <v>0</v>
      </c>
      <c r="J227" s="31">
        <f t="shared" si="59"/>
        <v>107.64999999999964</v>
      </c>
    </row>
    <row r="228" spans="1:10" x14ac:dyDescent="0.2">
      <c r="A228" s="9">
        <v>308</v>
      </c>
      <c r="B228" s="29" t="s">
        <v>272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1">
        <f t="shared" ref="H228" si="60">SUM(E228-F228-G228)</f>
        <v>0</v>
      </c>
      <c r="I228" s="30">
        <v>0</v>
      </c>
      <c r="J228" s="31">
        <f t="shared" ref="J228" si="61">SUM(D228-F228-G228)</f>
        <v>0</v>
      </c>
    </row>
    <row r="229" spans="1:10" x14ac:dyDescent="0.2">
      <c r="A229" s="9" t="s">
        <v>229</v>
      </c>
      <c r="B229" s="29" t="s">
        <v>230</v>
      </c>
      <c r="C229" s="30">
        <v>31000</v>
      </c>
      <c r="D229" s="30">
        <v>133200</v>
      </c>
      <c r="E229" s="30">
        <v>133200</v>
      </c>
      <c r="F229" s="30">
        <v>0</v>
      </c>
      <c r="G229" s="30">
        <v>133177.12</v>
      </c>
      <c r="H229" s="31">
        <f t="shared" si="58"/>
        <v>22.880000000004657</v>
      </c>
      <c r="I229" s="30">
        <v>0</v>
      </c>
      <c r="J229" s="31">
        <f t="shared" si="59"/>
        <v>22.880000000004657</v>
      </c>
    </row>
    <row r="230" spans="1:10" x14ac:dyDescent="0.2">
      <c r="A230" s="9" t="s">
        <v>231</v>
      </c>
      <c r="B230" s="29" t="s">
        <v>232</v>
      </c>
      <c r="C230" s="30">
        <v>62923</v>
      </c>
      <c r="D230" s="30">
        <v>102158</v>
      </c>
      <c r="E230" s="30">
        <v>99908</v>
      </c>
      <c r="F230" s="30">
        <v>0</v>
      </c>
      <c r="G230" s="30">
        <v>98700.160000000003</v>
      </c>
      <c r="H230" s="31">
        <f t="shared" si="58"/>
        <v>1207.8399999999965</v>
      </c>
      <c r="I230" s="30">
        <v>0</v>
      </c>
      <c r="J230" s="31">
        <f t="shared" si="59"/>
        <v>3457.8399999999965</v>
      </c>
    </row>
    <row r="231" spans="1:10" x14ac:dyDescent="0.2">
      <c r="A231" s="9" t="s">
        <v>233</v>
      </c>
      <c r="B231" s="29" t="s">
        <v>234</v>
      </c>
      <c r="C231" s="30">
        <v>35000</v>
      </c>
      <c r="D231" s="30">
        <v>17250</v>
      </c>
      <c r="E231" s="30">
        <v>12000</v>
      </c>
      <c r="F231" s="30">
        <v>0</v>
      </c>
      <c r="G231" s="30">
        <v>2063.81</v>
      </c>
      <c r="H231" s="31">
        <f t="shared" si="58"/>
        <v>9936.19</v>
      </c>
      <c r="I231" s="30">
        <v>0</v>
      </c>
      <c r="J231" s="31">
        <f t="shared" si="59"/>
        <v>15186.19</v>
      </c>
    </row>
    <row r="232" spans="1:10" x14ac:dyDescent="0.2">
      <c r="A232" s="9" t="s">
        <v>235</v>
      </c>
      <c r="B232" s="29" t="s">
        <v>236</v>
      </c>
      <c r="C232" s="30">
        <v>5000</v>
      </c>
      <c r="D232" s="30">
        <v>2750</v>
      </c>
      <c r="E232" s="30">
        <v>2000</v>
      </c>
      <c r="F232" s="30">
        <v>0</v>
      </c>
      <c r="G232" s="30">
        <v>1122.2</v>
      </c>
      <c r="H232" s="31">
        <f t="shared" si="58"/>
        <v>877.8</v>
      </c>
      <c r="I232" s="30">
        <v>0</v>
      </c>
      <c r="J232" s="31">
        <f t="shared" si="59"/>
        <v>1627.8</v>
      </c>
    </row>
    <row r="233" spans="1:10" x14ac:dyDescent="0.2">
      <c r="A233" s="9" t="s">
        <v>237</v>
      </c>
      <c r="B233" s="29" t="s">
        <v>238</v>
      </c>
      <c r="C233" s="30">
        <v>101000</v>
      </c>
      <c r="D233" s="30">
        <v>65700</v>
      </c>
      <c r="E233" s="30">
        <v>62300</v>
      </c>
      <c r="F233" s="30">
        <v>0</v>
      </c>
      <c r="G233" s="30">
        <v>60909.599999999999</v>
      </c>
      <c r="H233" s="31">
        <f t="shared" si="58"/>
        <v>1390.4000000000015</v>
      </c>
      <c r="I233" s="30">
        <v>0</v>
      </c>
      <c r="J233" s="31">
        <f t="shared" si="59"/>
        <v>4790.4000000000015</v>
      </c>
    </row>
    <row r="234" spans="1:10" x14ac:dyDescent="0.2">
      <c r="A234" s="9" t="s">
        <v>239</v>
      </c>
      <c r="B234" s="29" t="s">
        <v>240</v>
      </c>
      <c r="C234" s="30">
        <v>15077</v>
      </c>
      <c r="D234" s="30">
        <v>3477</v>
      </c>
      <c r="E234" s="30">
        <v>1965</v>
      </c>
      <c r="F234" s="30">
        <v>0</v>
      </c>
      <c r="G234" s="30">
        <v>912.5</v>
      </c>
      <c r="H234" s="31">
        <f t="shared" si="58"/>
        <v>1052.5</v>
      </c>
      <c r="I234" s="30">
        <v>0</v>
      </c>
      <c r="J234" s="31">
        <f t="shared" si="59"/>
        <v>2564.5</v>
      </c>
    </row>
    <row r="235" spans="1:10" x14ac:dyDescent="0.2">
      <c r="A235" s="9" t="s">
        <v>241</v>
      </c>
      <c r="B235" s="29" t="s">
        <v>242</v>
      </c>
      <c r="C235" s="30">
        <v>80000</v>
      </c>
      <c r="D235" s="30">
        <v>81150</v>
      </c>
      <c r="E235" s="30">
        <v>75150</v>
      </c>
      <c r="F235" s="30">
        <v>1212</v>
      </c>
      <c r="G235" s="30">
        <v>66528.62</v>
      </c>
      <c r="H235" s="31">
        <f t="shared" si="58"/>
        <v>7409.3800000000047</v>
      </c>
      <c r="I235" s="30">
        <v>0</v>
      </c>
      <c r="J235" s="31">
        <f t="shared" si="59"/>
        <v>13409.380000000005</v>
      </c>
    </row>
    <row r="236" spans="1:10" x14ac:dyDescent="0.2">
      <c r="A236" s="9" t="s">
        <v>243</v>
      </c>
      <c r="B236" s="29" t="s">
        <v>244</v>
      </c>
      <c r="C236" s="30">
        <v>112000</v>
      </c>
      <c r="D236" s="30">
        <v>127200</v>
      </c>
      <c r="E236" s="30">
        <v>123900</v>
      </c>
      <c r="F236" s="30">
        <v>0</v>
      </c>
      <c r="G236" s="30">
        <v>121424.4</v>
      </c>
      <c r="H236" s="31">
        <f t="shared" si="58"/>
        <v>2475.6000000000058</v>
      </c>
      <c r="I236" s="30">
        <v>0</v>
      </c>
      <c r="J236" s="31">
        <f t="shared" si="59"/>
        <v>5775.6000000000058</v>
      </c>
    </row>
    <row r="237" spans="1:10" x14ac:dyDescent="0.2">
      <c r="A237" s="33"/>
    </row>
    <row r="238" spans="1:10" x14ac:dyDescent="0.2">
      <c r="A238" s="33"/>
      <c r="B238" s="37" t="s">
        <v>245</v>
      </c>
      <c r="C238" s="38">
        <f t="shared" ref="C238:J238" si="62">SUM(C240:C242)</f>
        <v>354700</v>
      </c>
      <c r="D238" s="38">
        <f t="shared" si="62"/>
        <v>314000</v>
      </c>
      <c r="E238" s="38">
        <f t="shared" si="62"/>
        <v>266060</v>
      </c>
      <c r="F238" s="38">
        <f t="shared" si="62"/>
        <v>0</v>
      </c>
      <c r="G238" s="38">
        <f t="shared" si="62"/>
        <v>100208.68</v>
      </c>
      <c r="H238" s="38">
        <f t="shared" si="62"/>
        <v>165851.32</v>
      </c>
      <c r="I238" s="38">
        <f t="shared" si="62"/>
        <v>149698.20000000001</v>
      </c>
      <c r="J238" s="38">
        <f t="shared" si="62"/>
        <v>213791.32</v>
      </c>
    </row>
    <row r="239" spans="1:10" x14ac:dyDescent="0.2">
      <c r="A239" s="33"/>
      <c r="B239" s="39"/>
      <c r="C239" s="35"/>
      <c r="D239" s="35"/>
      <c r="E239" s="35"/>
      <c r="F239" s="35"/>
      <c r="G239" s="35"/>
      <c r="H239" s="36"/>
      <c r="I239" s="35"/>
      <c r="J239" s="36"/>
    </row>
    <row r="240" spans="1:10" x14ac:dyDescent="0.2">
      <c r="A240" s="33">
        <v>512</v>
      </c>
      <c r="B240" s="34" t="s">
        <v>246</v>
      </c>
      <c r="C240" s="30">
        <v>354700</v>
      </c>
      <c r="D240" s="30">
        <v>231100</v>
      </c>
      <c r="E240" s="30">
        <v>183160</v>
      </c>
      <c r="F240" s="30">
        <v>0</v>
      </c>
      <c r="G240" s="30">
        <v>100208.68</v>
      </c>
      <c r="H240" s="31">
        <f>SUM(E240-F240-G240)</f>
        <v>82951.320000000007</v>
      </c>
      <c r="I240" s="30">
        <v>66880.2</v>
      </c>
      <c r="J240" s="31">
        <f>SUM(D240-F240-G240)</f>
        <v>130891.32</v>
      </c>
    </row>
    <row r="241" spans="1:10" x14ac:dyDescent="0.2">
      <c r="A241" s="33">
        <v>542</v>
      </c>
      <c r="B241" s="34" t="s">
        <v>275</v>
      </c>
      <c r="C241" s="30">
        <v>0</v>
      </c>
      <c r="D241" s="30">
        <v>82900</v>
      </c>
      <c r="E241" s="30">
        <v>82900</v>
      </c>
      <c r="F241" s="30">
        <v>0</v>
      </c>
      <c r="G241" s="30">
        <v>0</v>
      </c>
      <c r="H241" s="31">
        <f>SUM(E241-F241-G241)</f>
        <v>82900</v>
      </c>
      <c r="I241" s="30">
        <v>82818</v>
      </c>
      <c r="J241" s="31">
        <f>SUM(D241-F241-G241)</f>
        <v>82900</v>
      </c>
    </row>
    <row r="242" spans="1:10" x14ac:dyDescent="0.2">
      <c r="A242" s="33">
        <v>592</v>
      </c>
      <c r="B242" s="34" t="s">
        <v>257</v>
      </c>
      <c r="C242" s="30">
        <v>0</v>
      </c>
      <c r="D242" s="30">
        <v>0</v>
      </c>
      <c r="E242" s="30">
        <v>0</v>
      </c>
      <c r="F242" s="30">
        <v>0</v>
      </c>
      <c r="G242" s="30">
        <v>0</v>
      </c>
      <c r="H242" s="31">
        <f>SUM(E242-F242-G242)</f>
        <v>0</v>
      </c>
      <c r="I242" s="30">
        <v>0</v>
      </c>
      <c r="J242" s="31">
        <f>SUM(D242-F242-G242)</f>
        <v>0</v>
      </c>
    </row>
    <row r="243" spans="1:10" x14ac:dyDescent="0.2">
      <c r="A243" s="33"/>
    </row>
    <row r="244" spans="1:10" x14ac:dyDescent="0.2">
      <c r="A244" s="33"/>
      <c r="B244" s="37" t="s">
        <v>201</v>
      </c>
      <c r="C244" s="38">
        <f t="shared" ref="C244:J244" si="63">SUM(C246:C246)</f>
        <v>0</v>
      </c>
      <c r="D244" s="38">
        <f t="shared" si="63"/>
        <v>1700</v>
      </c>
      <c r="E244" s="38">
        <f t="shared" si="63"/>
        <v>1700</v>
      </c>
      <c r="F244" s="38">
        <f t="shared" si="63"/>
        <v>0</v>
      </c>
      <c r="G244" s="38">
        <f t="shared" si="63"/>
        <v>1650</v>
      </c>
      <c r="H244" s="38">
        <f t="shared" si="63"/>
        <v>50</v>
      </c>
      <c r="I244" s="38">
        <f t="shared" si="63"/>
        <v>0</v>
      </c>
      <c r="J244" s="38">
        <f t="shared" si="63"/>
        <v>50</v>
      </c>
    </row>
    <row r="245" spans="1:10" x14ac:dyDescent="0.2">
      <c r="A245" s="33"/>
      <c r="B245" s="39"/>
      <c r="C245" s="35"/>
      <c r="D245" s="35"/>
      <c r="E245" s="35"/>
      <c r="F245" s="35"/>
      <c r="G245" s="35"/>
      <c r="H245" s="36"/>
      <c r="I245" s="35"/>
      <c r="J245" s="36"/>
    </row>
    <row r="246" spans="1:10" x14ac:dyDescent="0.2">
      <c r="A246" s="33" t="s">
        <v>247</v>
      </c>
      <c r="B246" s="34" t="s">
        <v>248</v>
      </c>
      <c r="C246" s="30">
        <v>0</v>
      </c>
      <c r="D246" s="30">
        <v>1700</v>
      </c>
      <c r="E246" s="30">
        <v>1700</v>
      </c>
      <c r="F246" s="30">
        <v>0</v>
      </c>
      <c r="G246" s="30">
        <v>1650</v>
      </c>
      <c r="H246" s="31">
        <f>SUM(E246-F246-G246)</f>
        <v>50</v>
      </c>
      <c r="I246" s="31">
        <v>0</v>
      </c>
      <c r="J246" s="31">
        <f>SUM(D246-F246-G246)</f>
        <v>50</v>
      </c>
    </row>
    <row r="247" spans="1:10" ht="13.5" thickBot="1" x14ac:dyDescent="0.25">
      <c r="A247" s="45"/>
      <c r="B247" s="46"/>
      <c r="C247" s="47"/>
      <c r="D247" s="47"/>
      <c r="E247" s="47"/>
      <c r="F247" s="47"/>
      <c r="G247" s="47"/>
      <c r="H247" s="48"/>
      <c r="I247" s="49"/>
      <c r="J247" s="48"/>
    </row>
    <row r="248" spans="1:10" ht="14.25" thickTop="1" x14ac:dyDescent="0.25">
      <c r="A248" s="54" t="s">
        <v>3</v>
      </c>
      <c r="B248" s="54"/>
      <c r="C248" s="54"/>
      <c r="D248" s="54"/>
      <c r="E248" s="54"/>
      <c r="F248" s="54"/>
      <c r="G248" s="54"/>
      <c r="H248" s="54"/>
      <c r="I248" s="54"/>
      <c r="J248" s="54"/>
    </row>
    <row r="249" spans="1:10" ht="13.5" x14ac:dyDescent="0.25">
      <c r="A249" s="4" t="s">
        <v>3</v>
      </c>
      <c r="B249" s="1"/>
      <c r="C249" s="1"/>
      <c r="D249" s="1"/>
      <c r="E249" s="1"/>
      <c r="F249" s="1"/>
      <c r="G249" s="1"/>
      <c r="H249" s="1"/>
      <c r="I249" s="1"/>
      <c r="J249" s="2"/>
    </row>
    <row r="250" spans="1:10" ht="13.5" x14ac:dyDescent="0.25">
      <c r="A250" s="3" t="s">
        <v>3</v>
      </c>
      <c r="B250" s="1"/>
      <c r="C250" s="1"/>
      <c r="D250" s="1"/>
      <c r="E250" s="1"/>
      <c r="F250" s="1"/>
      <c r="G250" s="1"/>
      <c r="H250" s="1"/>
      <c r="I250" s="1"/>
      <c r="J250" s="2"/>
    </row>
    <row r="251" spans="1:10" ht="14.25" x14ac:dyDescent="0.3">
      <c r="A251" s="50" t="s">
        <v>3</v>
      </c>
      <c r="B251" s="51"/>
      <c r="C251" s="51"/>
      <c r="D251" s="51"/>
      <c r="E251" s="51"/>
      <c r="F251" s="51"/>
      <c r="G251" s="51"/>
      <c r="H251" s="51"/>
      <c r="I251" s="51"/>
      <c r="J251" s="52"/>
    </row>
    <row r="252" spans="1:10" ht="13.5" x14ac:dyDescent="0.25">
      <c r="A252" s="6" t="s">
        <v>3</v>
      </c>
      <c r="B252" s="5"/>
      <c r="C252" s="1"/>
      <c r="D252" s="1"/>
      <c r="E252" s="1"/>
      <c r="F252" s="1"/>
      <c r="G252" s="2"/>
      <c r="H252" s="2"/>
      <c r="I252" s="1"/>
      <c r="J252" s="1"/>
    </row>
  </sheetData>
  <mergeCells count="13">
    <mergeCell ref="A13:B13"/>
    <mergeCell ref="A159:B159"/>
    <mergeCell ref="A248:J248"/>
    <mergeCell ref="A2:J2"/>
    <mergeCell ref="A3:J3"/>
    <mergeCell ref="A4:J4"/>
    <mergeCell ref="A5:J5"/>
    <mergeCell ref="B8:B9"/>
    <mergeCell ref="C8:C9"/>
    <mergeCell ref="D8:D9"/>
    <mergeCell ref="E8:E9"/>
    <mergeCell ref="F8:F9"/>
    <mergeCell ref="G8:G9"/>
  </mergeCells>
  <pageMargins left="0.25" right="0.25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x OBJETO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</dc:creator>
  <cp:lastModifiedBy>Usuario</cp:lastModifiedBy>
  <cp:lastPrinted>2026-01-16T15:09:22Z</cp:lastPrinted>
  <dcterms:created xsi:type="dcterms:W3CDTF">2012-01-19T12:42:17Z</dcterms:created>
  <dcterms:modified xsi:type="dcterms:W3CDTF">2026-10-13T17:05:14Z</dcterms:modified>
</cp:coreProperties>
</file>